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12420" activeTab="0"/>
  </bookViews>
  <sheets>
    <sheet name="Model Description" sheetId="1" r:id="rId1"/>
    <sheet name="Input and Output" sheetId="2" r:id="rId2"/>
  </sheets>
  <definedNames>
    <definedName name="solver_adj" localSheetId="1" hidden="1">'Input and Output'!$B$16</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in" localSheetId="1" hidden="1">2</definedName>
    <definedName name="solver_neg" localSheetId="1" hidden="1">2</definedName>
    <definedName name="solver_num" localSheetId="1" hidden="1">0</definedName>
    <definedName name="solver_nwt" localSheetId="1" hidden="1">1</definedName>
    <definedName name="solver_opt" localSheetId="1" hidden="1">'Input and Output'!$B$31</definedName>
    <definedName name="solver_pre" localSheetId="1" hidden="1">0.000001</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3</definedName>
    <definedName name="solver_val" localSheetId="1" hidden="1">1</definedName>
  </definedNames>
  <calcPr fullCalcOnLoad="1"/>
</workbook>
</file>

<file path=xl/comments2.xml><?xml version="1.0" encoding="utf-8"?>
<comments xmlns="http://schemas.openxmlformats.org/spreadsheetml/2006/main">
  <authors>
    <author>ctsuser</author>
  </authors>
  <commentList>
    <comment ref="B25" authorId="0">
      <text>
        <r>
          <rPr>
            <b/>
            <sz val="8"/>
            <rFont val="Tahoma"/>
            <family val="0"/>
          </rPr>
          <t>ctsuser:</t>
        </r>
        <r>
          <rPr>
            <sz val="8"/>
            <rFont val="Tahoma"/>
            <family val="0"/>
          </rPr>
          <t xml:space="preserve">
Default Rat Body Weight is 0.35 kg</t>
        </r>
      </text>
    </comment>
    <comment ref="B19" authorId="0">
      <text>
        <r>
          <rPr>
            <b/>
            <sz val="8"/>
            <rFont val="Tahoma"/>
            <family val="0"/>
          </rPr>
          <t>ctsuser:</t>
        </r>
        <r>
          <rPr>
            <sz val="8"/>
            <rFont val="Tahoma"/>
            <family val="0"/>
          </rPr>
          <t xml:space="preserve">
EFED default is 1.15; if a chemical specific scaling factor is available then the specific value should be used in this cell.  See the Model Description tab in this spreadsheet for more information.</t>
        </r>
      </text>
    </comment>
    <comment ref="B20" authorId="0">
      <text>
        <r>
          <rPr>
            <b/>
            <sz val="8"/>
            <rFont val="Tahoma"/>
            <family val="0"/>
          </rPr>
          <t>ctsuser:</t>
        </r>
        <r>
          <rPr>
            <sz val="8"/>
            <rFont val="Tahoma"/>
            <family val="0"/>
          </rPr>
          <t xml:space="preserve">
Bobwhite quail = 0.178 kg
Mallard duck = 1.580 kg</t>
        </r>
      </text>
    </comment>
    <comment ref="B24" authorId="0">
      <text>
        <r>
          <rPr>
            <b/>
            <sz val="8"/>
            <rFont val="Tahoma"/>
            <family val="0"/>
          </rPr>
          <t>ctsuser:</t>
        </r>
        <r>
          <rPr>
            <sz val="8"/>
            <rFont val="Tahoma"/>
            <family val="0"/>
          </rPr>
          <t xml:space="preserve">
The typical rat inhalation study from the Registration Division's "six-pack" of toxicity studies is conducted for 4 hours</t>
        </r>
      </text>
    </comment>
  </commentList>
</comments>
</file>

<file path=xl/sharedStrings.xml><?xml version="1.0" encoding="utf-8"?>
<sst xmlns="http://schemas.openxmlformats.org/spreadsheetml/2006/main" count="79" uniqueCount="69">
  <si>
    <t>Enter Chemical Name</t>
  </si>
  <si>
    <t>This tool is designed to provide the risk assessor with a rapid method for determining the potential</t>
  </si>
  <si>
    <t>Duration of Direct Spray Inhalation (min)</t>
  </si>
  <si>
    <t>Note: Uses USEPA (1993) approach, resting rate multiplied by 3</t>
  </si>
  <si>
    <t>Enter Chemical Molecular Weight (g/mole)</t>
  </si>
  <si>
    <t>Pesticide Application Rate (lb ai/acre)</t>
  </si>
  <si>
    <t>Toxicity Properties</t>
  </si>
  <si>
    <t>Application and Chemical Information</t>
  </si>
  <si>
    <t>Note: Assumes 3.3 m for aerial and 1m for ground</t>
  </si>
  <si>
    <t>Screening Tool for Inhalation Risk</t>
  </si>
  <si>
    <t xml:space="preserve">Welcome to the EFED </t>
  </si>
  <si>
    <r>
      <t>Enter Lowest Rat Inhalation LC</t>
    </r>
    <r>
      <rPr>
        <vertAlign val="subscript"/>
        <sz val="10"/>
        <rFont val="Arial"/>
        <family val="2"/>
      </rPr>
      <t>50</t>
    </r>
    <r>
      <rPr>
        <sz val="10"/>
        <rFont val="Arial"/>
        <family val="0"/>
      </rPr>
      <t xml:space="preserve"> (mg/L)</t>
    </r>
  </si>
  <si>
    <t>Avian Calculations</t>
  </si>
  <si>
    <t>Mammalian Calculations</t>
  </si>
  <si>
    <t>Enter Chemical Use</t>
  </si>
  <si>
    <t>significance of the inhalation exposure route to birds and mammals in a risk assessment.</t>
  </si>
  <si>
    <t>Screening Tool for Inhalation Risk (STIR) Version 1.0</t>
  </si>
  <si>
    <t>Output</t>
  </si>
  <si>
    <t>Input</t>
  </si>
  <si>
    <t>Note: Assumes 1.5 minutes for aerial and 30 seconds for ground</t>
  </si>
  <si>
    <t>Physical Chemistry, Application Methods, and Model Parameters</t>
  </si>
  <si>
    <t>Bird</t>
  </si>
  <si>
    <t>Mammal</t>
  </si>
  <si>
    <t>Enter Tested Bird Weight (kg)</t>
  </si>
  <si>
    <t>Enter Mineau Scaling Factor</t>
  </si>
  <si>
    <t>Enter Rat Weight (kg)</t>
  </si>
  <si>
    <t>Mammal Wt Assumed (kg)</t>
  </si>
  <si>
    <t>Duration of Rat Inhalation Study (hrs)</t>
  </si>
  <si>
    <r>
      <t>Saturated Air Vapor Concentration (mg/m</t>
    </r>
    <r>
      <rPr>
        <vertAlign val="superscript"/>
        <sz val="10"/>
        <rFont val="Arial"/>
        <family val="2"/>
      </rPr>
      <t>3</t>
    </r>
    <r>
      <rPr>
        <sz val="10"/>
        <rFont val="Arial"/>
        <family val="0"/>
      </rPr>
      <t xml:space="preserve">) </t>
    </r>
  </si>
  <si>
    <t>Results Avian (0.020 kg )</t>
  </si>
  <si>
    <t>Results Mammalian (0.015 kg )</t>
  </si>
  <si>
    <t>Inhalation Rate</t>
  </si>
  <si>
    <t>Animal Wt from Inhalation Study (kg)</t>
  </si>
  <si>
    <r>
      <t>Inhalation Rate (cm</t>
    </r>
    <r>
      <rPr>
        <vertAlign val="superscript"/>
        <sz val="10"/>
        <rFont val="Arial"/>
        <family val="2"/>
      </rPr>
      <t>3</t>
    </r>
    <r>
      <rPr>
        <sz val="10"/>
        <rFont val="Arial"/>
        <family val="0"/>
      </rPr>
      <t>/hr)</t>
    </r>
  </si>
  <si>
    <t>Bird Wt Assumed (kg)</t>
  </si>
  <si>
    <r>
      <t>Air Column Concentration After Spray (mg/cm</t>
    </r>
    <r>
      <rPr>
        <vertAlign val="superscript"/>
        <sz val="10"/>
        <rFont val="Arial"/>
        <family val="2"/>
      </rPr>
      <t>3</t>
    </r>
    <r>
      <rPr>
        <sz val="10"/>
        <rFont val="Arial"/>
        <family val="0"/>
      </rPr>
      <t>)</t>
    </r>
  </si>
  <si>
    <t>Height of Direct Spray Column (m)</t>
  </si>
  <si>
    <r>
      <t>Pesticide Application Rate (mg/cm</t>
    </r>
    <r>
      <rPr>
        <vertAlign val="superscript"/>
        <sz val="10"/>
        <rFont val="Arial"/>
        <family val="2"/>
      </rPr>
      <t>2</t>
    </r>
    <r>
      <rPr>
        <sz val="10"/>
        <rFont val="Arial"/>
        <family val="0"/>
      </rPr>
      <t>)</t>
    </r>
  </si>
  <si>
    <r>
      <t>Adjusted Inhalation  LD</t>
    </r>
    <r>
      <rPr>
        <vertAlign val="subscript"/>
        <sz val="10"/>
        <rFont val="Arial"/>
        <family val="2"/>
      </rPr>
      <t>50</t>
    </r>
    <r>
      <rPr>
        <sz val="10"/>
        <rFont val="Arial"/>
        <family val="0"/>
      </rPr>
      <t xml:space="preserve"> </t>
    </r>
  </si>
  <si>
    <t>Is the Application a Spray? (enter y or n)</t>
  </si>
  <si>
    <t>If Spray What Type (enter ground or air)</t>
  </si>
  <si>
    <r>
      <t>Maximum Vapor Concentration in Air at Saturation (mg/m</t>
    </r>
    <r>
      <rPr>
        <vertAlign val="superscript"/>
        <sz val="10"/>
        <rFont val="Arial"/>
        <family val="2"/>
      </rPr>
      <t>3</t>
    </r>
    <r>
      <rPr>
        <sz val="10"/>
        <rFont val="Arial"/>
        <family val="0"/>
      </rPr>
      <t>)</t>
    </r>
  </si>
  <si>
    <t>Maximum 1-hour Vapor Inhalation Dose (mg/kg)</t>
  </si>
  <si>
    <r>
      <t>Ratio of Vapor Dose to Adjusted Inhalation LD</t>
    </r>
    <r>
      <rPr>
        <vertAlign val="subscript"/>
        <sz val="10"/>
        <rFont val="Arial"/>
        <family val="2"/>
      </rPr>
      <t>50</t>
    </r>
  </si>
  <si>
    <t>Maximum Post-treatment Spray Inhalation Dose (mg/kg)</t>
  </si>
  <si>
    <r>
      <t>Ratio of Droplet Inhalation Dose to Adjusted Inhalation LD</t>
    </r>
    <r>
      <rPr>
        <vertAlign val="subscript"/>
        <sz val="10"/>
        <rFont val="Arial"/>
        <family val="2"/>
      </rPr>
      <t>50</t>
    </r>
    <r>
      <rPr>
        <sz val="10"/>
        <rFont val="Arial"/>
        <family val="0"/>
      </rPr>
      <t xml:space="preserve"> </t>
    </r>
  </si>
  <si>
    <t>Note: Most inhalation toxicity "six pack" studies use the rat whose default weight is 0.35 kg</t>
  </si>
  <si>
    <t>Note: Converted from an LC50 to an LD50 based on the weight of the test animal, the default is a 0.35 kg rat</t>
  </si>
  <si>
    <t>Note: Mammalian LD50 adjusted from 350g rat to 15 g mammal</t>
  </si>
  <si>
    <r>
      <t>This is the theoretical maximum pure product air concentration at a temperature of 25</t>
    </r>
    <r>
      <rPr>
        <sz val="10"/>
        <color indexed="10"/>
        <rFont val="Arial"/>
        <family val="0"/>
      </rPr>
      <t>º</t>
    </r>
    <r>
      <rPr>
        <sz val="10"/>
        <color indexed="10"/>
        <rFont val="Arial"/>
        <family val="2"/>
      </rPr>
      <t>C and pressure 1atm</t>
    </r>
  </si>
  <si>
    <r>
      <t>Adjusted Mammalian LD</t>
    </r>
    <r>
      <rPr>
        <vertAlign val="subscript"/>
        <sz val="10"/>
        <rFont val="Arial"/>
        <family val="2"/>
      </rPr>
      <t>50</t>
    </r>
    <r>
      <rPr>
        <sz val="10"/>
        <rFont val="Arial"/>
        <family val="0"/>
      </rPr>
      <t xml:space="preserve"> (mg/kg)</t>
    </r>
  </si>
  <si>
    <r>
      <t>Mammalian Inhalation LD</t>
    </r>
    <r>
      <rPr>
        <vertAlign val="subscript"/>
        <sz val="10"/>
        <rFont val="Arial"/>
        <family val="2"/>
      </rPr>
      <t>50</t>
    </r>
    <r>
      <rPr>
        <sz val="10"/>
        <rFont val="Arial"/>
        <family val="0"/>
      </rPr>
      <t xml:space="preserve"> (mg/kg)</t>
    </r>
  </si>
  <si>
    <r>
      <t>Adjusted Avian Inhalation LD</t>
    </r>
    <r>
      <rPr>
        <vertAlign val="subscript"/>
        <sz val="10"/>
        <rFont val="Arial"/>
        <family val="2"/>
      </rPr>
      <t>50</t>
    </r>
    <r>
      <rPr>
        <sz val="10"/>
        <rFont val="Arial"/>
        <family val="0"/>
      </rPr>
      <t xml:space="preserve"> (mg/kg)</t>
    </r>
  </si>
  <si>
    <r>
      <t>Estimated Avian Inhalation LD</t>
    </r>
    <r>
      <rPr>
        <vertAlign val="subscript"/>
        <sz val="10"/>
        <rFont val="Arial"/>
        <family val="2"/>
      </rPr>
      <t>50</t>
    </r>
    <r>
      <rPr>
        <sz val="10"/>
        <rFont val="Arial"/>
        <family val="0"/>
      </rPr>
      <t xml:space="preserve"> (mg/kg)</t>
    </r>
  </si>
  <si>
    <r>
      <t>Enter Lowest Bird Oral LD</t>
    </r>
    <r>
      <rPr>
        <vertAlign val="subscript"/>
        <sz val="10"/>
        <rFont val="Arial"/>
        <family val="2"/>
      </rPr>
      <t>50</t>
    </r>
    <r>
      <rPr>
        <sz val="10"/>
        <rFont val="Arial"/>
        <family val="2"/>
      </rPr>
      <t xml:space="preserve"> (mg/kg bw)</t>
    </r>
  </si>
  <si>
    <r>
      <t>Enter Lowest Rat Oral LD</t>
    </r>
    <r>
      <rPr>
        <vertAlign val="subscript"/>
        <sz val="10"/>
        <rFont val="Arial"/>
        <family val="2"/>
      </rPr>
      <t>50</t>
    </r>
    <r>
      <rPr>
        <sz val="10"/>
        <rFont val="Arial"/>
        <family val="2"/>
      </rPr>
      <t xml:space="preserve"> (mg/kg bw)</t>
    </r>
  </si>
  <si>
    <t>Enter Application Rate (lb a.i./acre)</t>
  </si>
  <si>
    <t>ground</t>
  </si>
  <si>
    <t>air</t>
  </si>
  <si>
    <t>y</t>
  </si>
  <si>
    <t>n</t>
  </si>
  <si>
    <t>Enter Chemical Vapor Pressure (mmHg)</t>
  </si>
  <si>
    <t>Spray Droplet inhalation Dose (mg/kg-bw)</t>
  </si>
  <si>
    <t>Vapor Inhalation Dose (mg/kg-bw)</t>
  </si>
  <si>
    <t>Spray Droplet Inhalation Dose (mg/kg-bw)</t>
  </si>
  <si>
    <t>Animal Wt from Oral Study (kg)</t>
  </si>
  <si>
    <t>Modify the fraction of spray inhaled here to account for the droplet distribution specified on the label</t>
  </si>
  <si>
    <t>*Fraction of Spray Inhaled</t>
  </si>
  <si>
    <t xml:space="preserve">           November 23, 2010</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</si>
</sst>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409]h:mm:ss\ AM/PM"/>
    <numFmt numFmtId="166" formatCode="[$-409]dddd\,\ mmmm\ dd\,\ yyyy"/>
    <numFmt numFmtId="167" formatCode="[$-409]mmmm\ d\,\ yyyy;@"/>
    <numFmt numFmtId="168" formatCode="&quot;Yes&quot;;&quot;Yes&quot;;&quot;No&quot;"/>
    <numFmt numFmtId="169" formatCode="&quot;True&quot;;&quot;True&quot;;&quot;False&quot;"/>
    <numFmt numFmtId="170" formatCode="&quot;On&quot;;&quot;On&quot;;&quot;Off&quot;"/>
    <numFmt numFmtId="171" formatCode="[$€-2]\ #,##0.00_);[Red]\([$€-2]\ #,##0.00\)"/>
  </numFmts>
  <fonts count="63">
    <font>
      <sz val="10"/>
      <name val="Arial"/>
      <family val="0"/>
    </font>
    <font>
      <vertAlign val="superscript"/>
      <sz val="10"/>
      <name val="Arial"/>
      <family val="2"/>
    </font>
    <font>
      <vertAlign val="subscript"/>
      <sz val="10"/>
      <name val="Arial"/>
      <family val="2"/>
    </font>
    <font>
      <sz val="18"/>
      <color indexed="13"/>
      <name val="Arial"/>
      <family val="2"/>
    </font>
    <font>
      <sz val="10"/>
      <color indexed="13"/>
      <name val="Arial"/>
      <family val="2"/>
    </font>
    <font>
      <sz val="12"/>
      <color indexed="13"/>
      <name val="Arial"/>
      <family val="2"/>
    </font>
    <font>
      <b/>
      <sz val="16"/>
      <color indexed="8"/>
      <name val="Arial"/>
      <family val="2"/>
    </font>
    <font>
      <b/>
      <sz val="10"/>
      <color indexed="10"/>
      <name val="Arial"/>
      <family val="2"/>
    </font>
    <font>
      <sz val="10"/>
      <color indexed="10"/>
      <name val="Arial"/>
      <family val="2"/>
    </font>
    <font>
      <b/>
      <sz val="12"/>
      <color indexed="15"/>
      <name val="Arial"/>
      <family val="2"/>
    </font>
    <font>
      <b/>
      <sz val="10"/>
      <name val="Arial"/>
      <family val="2"/>
    </font>
    <font>
      <u val="single"/>
      <sz val="10"/>
      <color indexed="12"/>
      <name val="Arial"/>
      <family val="0"/>
    </font>
    <font>
      <u val="single"/>
      <sz val="10"/>
      <color indexed="36"/>
      <name val="Arial"/>
      <family val="0"/>
    </font>
    <font>
      <sz val="12"/>
      <name val="Arial"/>
      <family val="0"/>
    </font>
    <font>
      <sz val="10"/>
      <color indexed="8"/>
      <name val="Arial"/>
      <family val="0"/>
    </font>
    <font>
      <b/>
      <i/>
      <sz val="10"/>
      <name val="Arial"/>
      <family val="2"/>
    </font>
    <font>
      <b/>
      <sz val="14"/>
      <color indexed="13"/>
      <name val="Arial"/>
      <family val="2"/>
    </font>
    <font>
      <b/>
      <i/>
      <sz val="10"/>
      <color indexed="13"/>
      <name val="Arial"/>
      <family val="2"/>
    </font>
    <font>
      <b/>
      <sz val="12"/>
      <name val="Arial"/>
      <family val="2"/>
    </font>
    <font>
      <b/>
      <sz val="16"/>
      <name val="Arial"/>
      <family val="2"/>
    </font>
    <font>
      <sz val="8"/>
      <name val="Tahoma"/>
      <family val="0"/>
    </font>
    <font>
      <b/>
      <sz val="8"/>
      <name val="Tahoma"/>
      <family val="0"/>
    </font>
    <font>
      <sz val="12"/>
      <color indexed="57"/>
      <name val="Arial"/>
      <family val="0"/>
    </font>
    <font>
      <b/>
      <sz val="16"/>
      <color indexed="13"/>
      <name val="Arial"/>
      <family val="2"/>
    </font>
    <font>
      <sz val="16"/>
      <name val="Arial"/>
      <family val="2"/>
    </font>
    <font>
      <b/>
      <i/>
      <sz val="16"/>
      <color indexed="13"/>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57"/>
        <bgColor indexed="64"/>
      </patternFill>
    </fill>
    <fill>
      <patternFill patternType="solid">
        <fgColor indexed="41"/>
        <bgColor indexed="64"/>
      </patternFill>
    </fill>
    <fill>
      <patternFill patternType="solid">
        <fgColor indexed="57"/>
        <bgColor indexed="64"/>
      </patternFill>
    </fill>
    <fill>
      <patternFill patternType="solid">
        <fgColor indexed="1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medium"/>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2"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1"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74">
    <xf numFmtId="0" fontId="0" fillId="0" borderId="0" xfId="0" applyAlignment="1">
      <alignment/>
    </xf>
    <xf numFmtId="0" fontId="0" fillId="33" borderId="10" xfId="0" applyFill="1" applyBorder="1" applyAlignment="1">
      <alignment/>
    </xf>
    <xf numFmtId="0" fontId="0" fillId="34" borderId="0" xfId="0" applyFill="1" applyAlignment="1">
      <alignment/>
    </xf>
    <xf numFmtId="0" fontId="3" fillId="34" borderId="0" xfId="0" applyFont="1" applyFill="1" applyAlignment="1">
      <alignment/>
    </xf>
    <xf numFmtId="0" fontId="4" fillId="34" borderId="0" xfId="0" applyFont="1" applyFill="1" applyAlignment="1">
      <alignment/>
    </xf>
    <xf numFmtId="0" fontId="5" fillId="34" borderId="0" xfId="0" applyFont="1" applyFill="1" applyAlignment="1">
      <alignment/>
    </xf>
    <xf numFmtId="0" fontId="0" fillId="0" borderId="0" xfId="0" applyAlignment="1">
      <alignment wrapText="1"/>
    </xf>
    <xf numFmtId="11" fontId="0" fillId="0" borderId="0" xfId="0" applyNumberFormat="1" applyAlignment="1">
      <alignment/>
    </xf>
    <xf numFmtId="0" fontId="0" fillId="35" borderId="10" xfId="0" applyFill="1" applyBorder="1" applyAlignment="1">
      <alignment/>
    </xf>
    <xf numFmtId="0" fontId="7" fillId="35" borderId="0" xfId="0" applyFont="1" applyFill="1" applyAlignment="1">
      <alignment/>
    </xf>
    <xf numFmtId="0" fontId="8" fillId="0" borderId="0" xfId="0" applyFont="1" applyAlignment="1">
      <alignment/>
    </xf>
    <xf numFmtId="0" fontId="9" fillId="34" borderId="0" xfId="0" applyFont="1" applyFill="1" applyAlignment="1">
      <alignment/>
    </xf>
    <xf numFmtId="0" fontId="0" fillId="34" borderId="0" xfId="0" applyFill="1" applyBorder="1" applyAlignment="1">
      <alignment/>
    </xf>
    <xf numFmtId="0" fontId="10" fillId="0" borderId="0" xfId="0" applyFont="1" applyAlignment="1">
      <alignment wrapText="1"/>
    </xf>
    <xf numFmtId="0" fontId="0" fillId="33" borderId="11" xfId="0" applyFill="1" applyBorder="1" applyAlignment="1">
      <alignment/>
    </xf>
    <xf numFmtId="0" fontId="10" fillId="33" borderId="12" xfId="0" applyFont="1" applyFill="1" applyBorder="1" applyAlignment="1">
      <alignment wrapText="1"/>
    </xf>
    <xf numFmtId="0" fontId="10" fillId="33" borderId="13" xfId="0" applyFont="1" applyFill="1" applyBorder="1" applyAlignment="1">
      <alignment/>
    </xf>
    <xf numFmtId="0" fontId="0" fillId="33" borderId="14" xfId="0" applyFill="1" applyBorder="1" applyAlignment="1">
      <alignment/>
    </xf>
    <xf numFmtId="0" fontId="0" fillId="33" borderId="15" xfId="0" applyFill="1" applyBorder="1" applyAlignment="1">
      <alignment/>
    </xf>
    <xf numFmtId="0" fontId="8" fillId="34" borderId="0" xfId="0" applyFont="1" applyFill="1" applyAlignment="1">
      <alignment wrapText="1"/>
    </xf>
    <xf numFmtId="49" fontId="13" fillId="0" borderId="0" xfId="0" applyNumberFormat="1" applyFont="1" applyAlignment="1">
      <alignment/>
    </xf>
    <xf numFmtId="0" fontId="0" fillId="0" borderId="0" xfId="0" applyFont="1" applyAlignment="1">
      <alignment wrapText="1"/>
    </xf>
    <xf numFmtId="0" fontId="10" fillId="0" borderId="0" xfId="0" applyFont="1" applyAlignment="1">
      <alignment/>
    </xf>
    <xf numFmtId="0" fontId="16" fillId="36" borderId="16" xfId="0" applyFont="1" applyFill="1" applyBorder="1" applyAlignment="1">
      <alignment horizontal="center"/>
    </xf>
    <xf numFmtId="0" fontId="8" fillId="0" borderId="0" xfId="0" applyFont="1" applyAlignment="1">
      <alignment/>
    </xf>
    <xf numFmtId="0" fontId="0" fillId="0" borderId="0" xfId="0" applyFont="1" applyAlignment="1">
      <alignment/>
    </xf>
    <xf numFmtId="0" fontId="0" fillId="33" borderId="10" xfId="0" applyFont="1" applyFill="1" applyBorder="1" applyAlignment="1">
      <alignment/>
    </xf>
    <xf numFmtId="0" fontId="15" fillId="33" borderId="17" xfId="0" applyFont="1" applyFill="1" applyBorder="1" applyAlignment="1">
      <alignment/>
    </xf>
    <xf numFmtId="0" fontId="0" fillId="33" borderId="17" xfId="0" applyFont="1" applyFill="1" applyBorder="1" applyAlignment="1">
      <alignment/>
    </xf>
    <xf numFmtId="0" fontId="0" fillId="34" borderId="0" xfId="0" applyFont="1" applyFill="1" applyBorder="1" applyAlignment="1">
      <alignment/>
    </xf>
    <xf numFmtId="0" fontId="0" fillId="34" borderId="0" xfId="0" applyFont="1" applyFill="1" applyBorder="1" applyAlignment="1">
      <alignment wrapText="1"/>
    </xf>
    <xf numFmtId="49" fontId="0" fillId="34" borderId="0" xfId="0" applyNumberFormat="1" applyFont="1" applyFill="1" applyBorder="1" applyAlignment="1">
      <alignment/>
    </xf>
    <xf numFmtId="0" fontId="0" fillId="34" borderId="0" xfId="0" applyFont="1" applyFill="1" applyBorder="1" applyAlignment="1">
      <alignment/>
    </xf>
    <xf numFmtId="49" fontId="13" fillId="34" borderId="0" xfId="0" applyNumberFormat="1" applyFont="1" applyFill="1" applyAlignment="1">
      <alignment/>
    </xf>
    <xf numFmtId="0" fontId="0" fillId="34" borderId="0" xfId="0" applyFont="1" applyFill="1" applyAlignment="1">
      <alignment wrapText="1"/>
    </xf>
    <xf numFmtId="0" fontId="10" fillId="34" borderId="0" xfId="0" applyFont="1" applyFill="1" applyBorder="1" applyAlignment="1">
      <alignment/>
    </xf>
    <xf numFmtId="0" fontId="15" fillId="34" borderId="0" xfId="0" applyFont="1" applyFill="1" applyBorder="1" applyAlignment="1">
      <alignment/>
    </xf>
    <xf numFmtId="0" fontId="0" fillId="34" borderId="0" xfId="0" applyFont="1" applyFill="1" applyAlignment="1">
      <alignment/>
    </xf>
    <xf numFmtId="0" fontId="0" fillId="34" borderId="0" xfId="0" applyFont="1" applyFill="1" applyAlignment="1">
      <alignment wrapText="1"/>
    </xf>
    <xf numFmtId="0" fontId="14" fillId="34" borderId="0" xfId="0" applyFont="1" applyFill="1" applyAlignment="1">
      <alignment wrapText="1"/>
    </xf>
    <xf numFmtId="0" fontId="0" fillId="36" borderId="0" xfId="53" applyFont="1" applyFill="1" applyBorder="1" applyAlignment="1" applyProtection="1">
      <alignment/>
      <protection/>
    </xf>
    <xf numFmtId="0" fontId="14" fillId="34" borderId="0" xfId="0" applyFont="1" applyFill="1" applyBorder="1" applyAlignment="1">
      <alignment/>
    </xf>
    <xf numFmtId="0" fontId="0" fillId="36" borderId="0" xfId="0" applyFill="1" applyBorder="1" applyAlignment="1">
      <alignment/>
    </xf>
    <xf numFmtId="167" fontId="17" fillId="36" borderId="0" xfId="0" applyNumberFormat="1" applyFont="1" applyFill="1" applyBorder="1" applyAlignment="1">
      <alignment horizontal="center"/>
    </xf>
    <xf numFmtId="49" fontId="22" fillId="34" borderId="0" xfId="0" applyNumberFormat="1" applyFont="1" applyFill="1" applyBorder="1" applyAlignment="1">
      <alignment/>
    </xf>
    <xf numFmtId="0" fontId="24" fillId="34" borderId="18" xfId="0" applyFont="1" applyFill="1" applyBorder="1" applyAlignment="1">
      <alignment/>
    </xf>
    <xf numFmtId="0" fontId="24" fillId="34" borderId="19" xfId="0" applyFont="1" applyFill="1" applyBorder="1" applyAlignment="1">
      <alignment/>
    </xf>
    <xf numFmtId="0" fontId="0" fillId="0" borderId="10" xfId="0" applyFill="1" applyBorder="1" applyAlignment="1">
      <alignment/>
    </xf>
    <xf numFmtId="0" fontId="0" fillId="0" borderId="0" xfId="0" applyNumberFormat="1" applyAlignment="1">
      <alignment/>
    </xf>
    <xf numFmtId="0" fontId="6" fillId="33" borderId="10" xfId="0" applyFont="1" applyFill="1" applyBorder="1" applyAlignment="1">
      <alignment/>
    </xf>
    <xf numFmtId="0" fontId="0" fillId="0" borderId="0" xfId="0" applyAlignment="1">
      <alignment horizontal="right" wrapText="1"/>
    </xf>
    <xf numFmtId="0" fontId="0" fillId="0" borderId="0" xfId="0" applyFill="1" applyBorder="1" applyAlignment="1">
      <alignment wrapText="1"/>
    </xf>
    <xf numFmtId="0" fontId="0" fillId="33" borderId="20" xfId="0" applyFill="1" applyBorder="1" applyAlignment="1">
      <alignment/>
    </xf>
    <xf numFmtId="0" fontId="19" fillId="35" borderId="10" xfId="0" applyFont="1" applyFill="1" applyBorder="1" applyAlignment="1">
      <alignment/>
    </xf>
    <xf numFmtId="0" fontId="18" fillId="35" borderId="15" xfId="0" applyFont="1" applyFill="1" applyBorder="1" applyAlignment="1">
      <alignment/>
    </xf>
    <xf numFmtId="0" fontId="18" fillId="35" borderId="10" xfId="0" applyFont="1" applyFill="1" applyBorder="1" applyAlignment="1">
      <alignment/>
    </xf>
    <xf numFmtId="11" fontId="0" fillId="35" borderId="10" xfId="0" applyNumberFormat="1" applyFill="1" applyBorder="1" applyAlignment="1">
      <alignment/>
    </xf>
    <xf numFmtId="0" fontId="0" fillId="33" borderId="10" xfId="0" applyFill="1" applyBorder="1" applyAlignment="1" applyProtection="1">
      <alignment horizontal="right"/>
      <protection locked="0"/>
    </xf>
    <xf numFmtId="0" fontId="0" fillId="33" borderId="15" xfId="0" applyFill="1" applyBorder="1" applyAlignment="1" applyProtection="1">
      <alignment horizontal="right"/>
      <protection locked="0"/>
    </xf>
    <xf numFmtId="11" fontId="0" fillId="33" borderId="10" xfId="0" applyNumberFormat="1" applyFill="1" applyBorder="1" applyAlignment="1" applyProtection="1">
      <alignment horizontal="right"/>
      <protection locked="0"/>
    </xf>
    <xf numFmtId="0" fontId="0" fillId="33" borderId="10" xfId="0" applyFill="1" applyBorder="1" applyAlignment="1" applyProtection="1">
      <alignment/>
      <protection locked="0"/>
    </xf>
    <xf numFmtId="0" fontId="0" fillId="33" borderId="21" xfId="0" applyFill="1" applyBorder="1" applyAlignment="1" applyProtection="1">
      <alignment/>
      <protection locked="0"/>
    </xf>
    <xf numFmtId="11" fontId="0" fillId="33" borderId="22" xfId="0" applyNumberFormat="1" applyFill="1" applyBorder="1" applyAlignment="1" applyProtection="1">
      <alignment/>
      <protection locked="0"/>
    </xf>
    <xf numFmtId="0" fontId="0" fillId="33" borderId="10" xfId="0" applyNumberFormat="1" applyFill="1" applyBorder="1" applyAlignment="1" applyProtection="1">
      <alignment/>
      <protection locked="0"/>
    </xf>
    <xf numFmtId="0" fontId="0" fillId="33" borderId="10" xfId="0" applyFont="1" applyFill="1" applyBorder="1" applyAlignment="1" applyProtection="1">
      <alignment/>
      <protection locked="0"/>
    </xf>
    <xf numFmtId="0" fontId="0" fillId="33" borderId="14" xfId="0" applyFill="1" applyBorder="1" applyAlignment="1" applyProtection="1">
      <alignment/>
      <protection locked="0"/>
    </xf>
    <xf numFmtId="0" fontId="26" fillId="37" borderId="0" xfId="0" applyFont="1" applyFill="1" applyAlignment="1">
      <alignment wrapText="1"/>
    </xf>
    <xf numFmtId="0" fontId="0" fillId="37" borderId="0" xfId="0" applyFill="1" applyAlignment="1">
      <alignment/>
    </xf>
    <xf numFmtId="0" fontId="23" fillId="36" borderId="23" xfId="0" applyFont="1" applyFill="1" applyBorder="1" applyAlignment="1">
      <alignment horizontal="center"/>
    </xf>
    <xf numFmtId="0" fontId="23" fillId="36" borderId="16" xfId="0" applyFont="1" applyFill="1" applyBorder="1" applyAlignment="1">
      <alignment horizontal="center"/>
    </xf>
    <xf numFmtId="0" fontId="23" fillId="36" borderId="24" xfId="0" applyFont="1" applyFill="1" applyBorder="1" applyAlignment="1">
      <alignment horizontal="center"/>
    </xf>
    <xf numFmtId="167" fontId="25" fillId="36" borderId="25" xfId="0" applyNumberFormat="1" applyFont="1" applyFill="1" applyBorder="1" applyAlignment="1">
      <alignment horizontal="center"/>
    </xf>
    <xf numFmtId="167" fontId="17" fillId="36" borderId="0" xfId="0" applyNumberFormat="1" applyFont="1" applyFill="1" applyBorder="1" applyAlignment="1">
      <alignment horizontal="center"/>
    </xf>
    <xf numFmtId="0" fontId="16" fillId="36" borderId="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13</xdr:row>
      <xdr:rowOff>85725</xdr:rowOff>
    </xdr:from>
    <xdr:to>
      <xdr:col>14</xdr:col>
      <xdr:colOff>28575</xdr:colOff>
      <xdr:row>68</xdr:row>
      <xdr:rowOff>47625</xdr:rowOff>
    </xdr:to>
    <xdr:sp>
      <xdr:nvSpPr>
        <xdr:cNvPr id="1" name="Text Box 1"/>
        <xdr:cNvSpPr txBox="1">
          <a:spLocks noChangeArrowheads="1"/>
        </xdr:cNvSpPr>
      </xdr:nvSpPr>
      <xdr:spPr>
        <a:xfrm>
          <a:off x="104775" y="2809875"/>
          <a:ext cx="8610600" cy="94107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Summary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Inhalation is a potentially important route of exposure to pesticides for mammalian and avian wildlife (Driver et al. 1991; USEPA 2004a).  STIR is a screening tool that can be used at the Problem Formulation phase to assess the potential for risk to bird and mammals from inhalation exposure.  The exposure pathways that are assessed by this tool include both droplet inhalation and vapor phase inhalation.  Allometric equations that relate inhalation rate to body weight are used to derive an estimated inhalation dose of either droplets or vapor for a 0.020 kg bird and a 0.015 kg mammal (Mineau et al. 1996; Sample and Arenal 1999; USEPA 1993).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Results from acute inhalation toxicity studies for mammals from the "six-pack" that are routinely submitted to the Registration Division of the Office of Pesticide Programs can be directly compared with the estimated inhalation doses from vapor and droplets.  In most cases however, avian inhalation data are lacking.  STIR uses the avian oral toxicity data together with both the mammalian oral and inhalation toxicity data to derive an estimate of avian inhalation toxicity.  Based on the findings of the 2004 Science Advisory Panel (USEPA 2004), an adjustment factor is applied to these data to adjust the estimate of avian inhalation toxicity for differences in diffusion efficiency across the avian lung membrane compared to the mammalian lung membrane.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STIR relies on the application rate, application method, defined droplet spectra (if applicable), molecular weight, vapor pressure and the temperature associated with the vapor pressure of a specific chemical to obtain an estimate of the droplet and vapor concentration in the air.  These concentrations are compared with an estimated inhalation LD50 of a specific chemical as a ratio that is then compared with a threshold of 0.1.  If the ratio of the exposure to the toxicity exceeds 0.1, then the screening tool indicates that a reviewer is to "Proceed to Refinements", at which point the reviewer can request specific studies that will help to address uncertainty related to inhalation risk.  The user's guide contains information for the specific studies that may be requested.  However, if the screening tool indicates "Exposure not Likely Significant", then the reviewer can assume that the inhalation pathway is not expected to be a significant source of risk.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Notes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saturated air concentration is the theoretical maximum pure product air concentration at 25ºC and 1 atm of pressure.
</a:t>
          </a:r>
          <a:r>
            <a:rPr lang="en-US" cap="none" sz="1000" b="0" i="0" u="none" baseline="0">
              <a:solidFill>
                <a:srgbClr val="000000"/>
              </a:solidFill>
              <a:latin typeface="Arial"/>
              <a:ea typeface="Arial"/>
              <a:cs typeface="Arial"/>
            </a:rPr>
            <a:t>*  The height of the direct spray column is 3.3 m for aerial applications and 1 m for ground applications.
</a:t>
          </a:r>
          <a:r>
            <a:rPr lang="en-US" cap="none" sz="1000" b="0" i="0" u="none" baseline="0">
              <a:solidFill>
                <a:srgbClr val="000000"/>
              </a:solidFill>
              <a:latin typeface="Arial"/>
              <a:ea typeface="Arial"/>
              <a:cs typeface="Arial"/>
            </a:rPr>
            <a:t>*  The duration of vapor inhalation is assumed to be 1 hour and the duration of direct spray inhalation is assumed to be 1.5 minutes for aerial and 30
</a:t>
          </a:r>
          <a:r>
            <a:rPr lang="en-US" cap="none" sz="1000" b="0" i="0" u="none" baseline="0">
              <a:solidFill>
                <a:srgbClr val="000000"/>
              </a:solidFill>
              <a:latin typeface="Arial"/>
              <a:ea typeface="Arial"/>
              <a:cs typeface="Arial"/>
            </a:rPr>
            <a:t>          seconds for ground applications.
</a:t>
          </a:r>
          <a:r>
            <a:rPr lang="en-US" cap="none" sz="1000" b="0" i="0" u="none" baseline="0">
              <a:solidFill>
                <a:srgbClr val="000000"/>
              </a:solidFill>
              <a:latin typeface="Arial"/>
              <a:ea typeface="Arial"/>
              <a:cs typeface="Arial"/>
            </a:rPr>
            <a:t>*  The fraction of direct spray that can be inhaled is assumed to be 90%, unless a droplet spectra is specified on the label.  Please see the user's guide
</a:t>
          </a:r>
          <a:r>
            <a:rPr lang="en-US" cap="none" sz="1000" b="0" i="0" u="none" baseline="0">
              <a:solidFill>
                <a:srgbClr val="000000"/>
              </a:solidFill>
              <a:latin typeface="Arial"/>
              <a:ea typeface="Arial"/>
              <a:cs typeface="Arial"/>
            </a:rPr>
            <a:t>          for more information.
</a:t>
          </a:r>
          <a:r>
            <a:rPr lang="en-US" cap="none" sz="1000" b="0" i="0" u="none" baseline="0">
              <a:solidFill>
                <a:srgbClr val="000000"/>
              </a:solidFill>
              <a:latin typeface="Arial"/>
              <a:ea typeface="Arial"/>
              <a:cs typeface="Arial"/>
            </a:rPr>
            <a:t>*  This model accounts for the difference in both avian and mammalian field active inhalation rate compared to the resting rate by multiplying the resting 
</a:t>
          </a:r>
          <a:r>
            <a:rPr lang="en-US" cap="none" sz="1000" b="0" i="0" u="none" baseline="0">
              <a:solidFill>
                <a:srgbClr val="000000"/>
              </a:solidFill>
              <a:latin typeface="Arial"/>
              <a:ea typeface="Arial"/>
              <a:cs typeface="Arial"/>
            </a:rPr>
            <a:t>          inhalation rate by 3 according to USEPA, 1993.
</a:t>
          </a:r>
          <a:r>
            <a:rPr lang="en-US" cap="none" sz="1000" b="0" i="0" u="none" baseline="0">
              <a:solidFill>
                <a:srgbClr val="000000"/>
              </a:solidFill>
              <a:latin typeface="Arial"/>
              <a:ea typeface="Arial"/>
              <a:cs typeface="Arial"/>
            </a:rPr>
            <a:t>*  Both of the mammalian and avian inhalation LD50's are adjusted for body weight using allometric equations based on work by Mineau et al. 1996.
</a:t>
          </a:r>
          <a:r>
            <a:rPr lang="en-US" cap="none" sz="1000" b="0" i="0" u="none" baseline="0">
              <a:solidFill>
                <a:srgbClr val="000000"/>
              </a:solidFill>
              <a:latin typeface="Arial"/>
              <a:ea typeface="Arial"/>
              <a:cs typeface="Arial"/>
            </a:rPr>
            <a:t>          The avian allometric equation uses the Mineau scaling factor to modify the equation based on chemical specific data.  If chemical-specific data 
</a:t>
          </a:r>
          <a:r>
            <a:rPr lang="en-US" cap="none" sz="1000" b="0" i="0" u="none" baseline="0">
              <a:solidFill>
                <a:srgbClr val="000000"/>
              </a:solidFill>
              <a:latin typeface="Arial"/>
              <a:ea typeface="Arial"/>
              <a:cs typeface="Arial"/>
            </a:rPr>
            <a:t>          are available the user can specify the avian scaling factor (see Mineau, et al.,1996).  Otherwise, enter the EFED default value of 1.15.   
</a:t>
          </a:r>
          <a:r>
            <a:rPr lang="en-US" cap="none" sz="1000" b="0" i="0" u="none" baseline="0">
              <a:solidFill>
                <a:srgbClr val="000000"/>
              </a:solidFill>
              <a:latin typeface="Arial"/>
              <a:ea typeface="Arial"/>
              <a:cs typeface="Arial"/>
            </a:rPr>
            <a:t>          STIR will not run unless a Mineau scaling factor is entered.  However, 1 can be entered if the assessor believes that body weight does not 
</a:t>
          </a:r>
          <a:r>
            <a:rPr lang="en-US" cap="none" sz="1000" b="0" i="0" u="none" baseline="0">
              <a:solidFill>
                <a:srgbClr val="000000"/>
              </a:solidFill>
              <a:latin typeface="Arial"/>
              <a:ea typeface="Arial"/>
              <a:cs typeface="Arial"/>
            </a:rPr>
            <a:t>          influence the toxicity of the chemical being assessed.  
</a:t>
          </a:r>
          <a:r>
            <a:rPr lang="en-US" cap="none" sz="1000" b="0" i="0" u="none" baseline="0">
              <a:solidFill>
                <a:srgbClr val="000000"/>
              </a:solidFill>
              <a:latin typeface="Arial"/>
              <a:ea typeface="Arial"/>
              <a:cs typeface="Arial"/>
            </a:rPr>
            <a:t>*  The inhalation of droplets and the inhalation of vapor phase pesticide are accounted for in this model as two separate routes of exposure.  The        
</a:t>
          </a:r>
          <a:r>
            <a:rPr lang="en-US" cap="none" sz="1000" b="0" i="0" u="none" baseline="0">
              <a:solidFill>
                <a:srgbClr val="000000"/>
              </a:solidFill>
              <a:latin typeface="Arial"/>
              <a:ea typeface="Arial"/>
              <a:cs typeface="Arial"/>
            </a:rPr>
            <a:t>          corresponding dose estimations should not be combined to obtain a composite exposure value.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Supporting Documentation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further model information consult the 'User's Guide' document containing STIR operating instructions and background information.  User's Guide STIR v1.0, Date of Approval, USEPA Office of Pesticide Programs, Washington DC.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References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Driver, C.J., M.W. Ligotke, P. Van Voris, B.D. McVeety, D.B. Brown.  1991.  Routes of uptake and their relative contribution to the toxicologic response of northern bobwhite (Colinus virginianus) to an organophosphate pesticide.  Environmental Toxicology and Chemistry  10:21-33.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Mineau, P., B.T. Collins, and A. Baril.  1996.  On the use of scaling factors to improve interspecies extrapolation to acute toxicity in birds.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Reg. Toxicol. Pharmacol.  24: 24-29.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Sample, B.E. and C.A. Arenal.  1999.  Allometric Models for Interspecies Extrapolation of Wildlife Toxicity Data.  Bulletin of Environmental Contamination and Toxicology. 62:653-663.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USEPA.  1993. Wildlife Exposure factors handbook. United States Environmental Protection Agency. Office of Research and Development. EPA/600/R-93/187.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USEPA.  2004.  Scientific Advisory Panel.  March 30 - April 2, 2004: Refined (Level II) Terrestrial and Aquatic Models for Probabilistic and Ecological Assessment of Pesticides.  http://www.epa.gov/scipoly/sap/meetings/2004/033004_mtg.htm.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p>
      </xdr:txBody>
    </xdr:sp>
    <xdr:clientData/>
  </xdr:twoCellAnchor>
  <xdr:twoCellAnchor>
    <xdr:from>
      <xdr:col>5</xdr:col>
      <xdr:colOff>447675</xdr:colOff>
      <xdr:row>8</xdr:row>
      <xdr:rowOff>180975</xdr:rowOff>
    </xdr:from>
    <xdr:to>
      <xdr:col>11</xdr:col>
      <xdr:colOff>9525</xdr:colOff>
      <xdr:row>12</xdr:row>
      <xdr:rowOff>142875</xdr:rowOff>
    </xdr:to>
    <xdr:sp>
      <xdr:nvSpPr>
        <xdr:cNvPr id="2" name="Text Box 3"/>
        <xdr:cNvSpPr txBox="1">
          <a:spLocks noChangeArrowheads="1"/>
        </xdr:cNvSpPr>
      </xdr:nvSpPr>
      <xdr:spPr>
        <a:xfrm>
          <a:off x="3019425" y="1952625"/>
          <a:ext cx="3219450" cy="7239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**NOTE**: </a:t>
          </a:r>
          <a:r>
            <a:rPr lang="en-US" cap="none" sz="1000" b="0" i="0" u="none" baseline="0">
              <a:solidFill>
                <a:srgbClr val="000000"/>
              </a:solidFill>
              <a:latin typeface="Arial"/>
              <a:ea typeface="Arial"/>
              <a:cs typeface="Arial"/>
            </a:rPr>
            <a:t> Please save this file to your own computer first. Select ‘File’, then ‘Save As’ on the menu bar. Select the destination on your own hard drive (usually set to C:). </a:t>
          </a:r>
          <a:r>
            <a:rPr lang="en-US" cap="none" sz="1000" b="1" i="0" u="none" baseline="0">
              <a:solidFill>
                <a:srgbClr val="000000"/>
              </a:solidFill>
              <a:latin typeface="Arial"/>
              <a:ea typeface="Arial"/>
              <a:cs typeface="Arial"/>
            </a:rPr>
            <a:t>Do not</a:t>
          </a:r>
          <a:r>
            <a:rPr lang="en-US" cap="none" sz="1000" b="0" i="0" u="none" baseline="0">
              <a:solidFill>
                <a:srgbClr val="000000"/>
              </a:solidFill>
              <a:latin typeface="Arial"/>
              <a:ea typeface="Arial"/>
              <a:cs typeface="Arial"/>
            </a:rPr>
            <a:t> modify this file on the G: drive. </a:t>
          </a:r>
        </a:p>
      </xdr:txBody>
    </xdr:sp>
    <xdr:clientData/>
  </xdr:twoCellAnchor>
  <xdr:twoCellAnchor>
    <xdr:from>
      <xdr:col>4</xdr:col>
      <xdr:colOff>371475</xdr:colOff>
      <xdr:row>4</xdr:row>
      <xdr:rowOff>28575</xdr:rowOff>
    </xdr:from>
    <xdr:to>
      <xdr:col>11</xdr:col>
      <xdr:colOff>771525</xdr:colOff>
      <xdr:row>8</xdr:row>
      <xdr:rowOff>38100</xdr:rowOff>
    </xdr:to>
    <xdr:sp>
      <xdr:nvSpPr>
        <xdr:cNvPr id="3" name="Text Box 4"/>
        <xdr:cNvSpPr txBox="1">
          <a:spLocks noChangeArrowheads="1"/>
        </xdr:cNvSpPr>
      </xdr:nvSpPr>
      <xdr:spPr>
        <a:xfrm>
          <a:off x="2333625" y="990600"/>
          <a:ext cx="4667250" cy="8191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This spreadsheet was developed by Edward Odenkirchen and Joseph DeCant in the Office of Pesticide Programs, Environmental Fate and Effects Division.  
</a:t>
          </a:r>
          <a:r>
            <a:rPr lang="en-US" cap="none" sz="1000" b="0" i="0" u="none" baseline="0">
              <a:solidFill>
                <a:srgbClr val="000000"/>
              </a:solidFill>
              <a:latin typeface="Arial"/>
              <a:ea typeface="Arial"/>
              <a:cs typeface="Arial"/>
            </a:rPr>
            <a:t>For information or questions concerning this spreadsheet, please contact Edward Odenkirchen or Joseph DeCant.
</a:t>
          </a:r>
          <a:r>
            <a:rPr lang="en-US" cap="none" sz="1000" b="0" i="0" u="none" baseline="0">
              <a:solidFill>
                <a:srgbClr val="000000"/>
              </a:solidFill>
              <a:latin typeface="Arial"/>
              <a:ea typeface="Arial"/>
              <a:cs typeface="Arial"/>
            </a:rPr>
            <a:t>Last Updated: 10/21/10</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5</xdr:row>
      <xdr:rowOff>238125</xdr:rowOff>
    </xdr:from>
    <xdr:to>
      <xdr:col>4</xdr:col>
      <xdr:colOff>447675</xdr:colOff>
      <xdr:row>7</xdr:row>
      <xdr:rowOff>9525</xdr:rowOff>
    </xdr:to>
    <xdr:sp>
      <xdr:nvSpPr>
        <xdr:cNvPr id="1" name="Text Box 5"/>
        <xdr:cNvSpPr txBox="1">
          <a:spLocks noChangeArrowheads="1"/>
        </xdr:cNvSpPr>
      </xdr:nvSpPr>
      <xdr:spPr>
        <a:xfrm>
          <a:off x="4619625" y="1409700"/>
          <a:ext cx="3219450" cy="36195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**NOTE**: </a:t>
          </a:r>
          <a:r>
            <a:rPr lang="en-US" cap="none" sz="1000" b="0" i="0" u="none" baseline="0">
              <a:solidFill>
                <a:srgbClr val="000000"/>
              </a:solidFill>
              <a:latin typeface="Arial"/>
              <a:ea typeface="Arial"/>
              <a:cs typeface="Arial"/>
            </a:rPr>
            <a:t> When entering values, press the "Enter" key in order to update linked cells.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L163"/>
  <sheetViews>
    <sheetView tabSelected="1" zoomScale="85" zoomScaleNormal="85" zoomScalePageLayoutView="0" workbookViewId="0" topLeftCell="A1">
      <selection activeCell="P46" sqref="P46"/>
    </sheetView>
  </sheetViews>
  <sheetFormatPr defaultColWidth="9.140625" defaultRowHeight="12.75"/>
  <cols>
    <col min="1" max="1" width="7.421875" style="0" customWidth="1"/>
    <col min="2" max="2" width="9.00390625" style="20" customWidth="1"/>
    <col min="3" max="3" width="9.7109375" style="21" customWidth="1"/>
    <col min="4" max="4" width="3.28125" style="0" customWidth="1"/>
    <col min="12" max="12" width="18.57421875" style="0" customWidth="1"/>
  </cols>
  <sheetData>
    <row r="1" spans="1:38" ht="21.75" customHeight="1" thickBot="1">
      <c r="A1" s="2"/>
      <c r="B1" s="44"/>
      <c r="C1" s="23"/>
      <c r="D1" s="23"/>
      <c r="E1" s="23"/>
      <c r="F1" s="23"/>
      <c r="G1" s="23"/>
      <c r="H1" s="23"/>
      <c r="I1" s="23"/>
      <c r="J1" s="23"/>
      <c r="K1" s="23"/>
      <c r="L1" s="23"/>
      <c r="M1" s="2"/>
      <c r="N1" s="2"/>
      <c r="O1" s="12"/>
      <c r="P1" s="12"/>
      <c r="Q1" s="2"/>
      <c r="R1" s="2"/>
      <c r="S1" s="2"/>
      <c r="T1" s="2"/>
      <c r="U1" s="2"/>
      <c r="V1" s="2"/>
      <c r="W1" s="2"/>
      <c r="X1" s="2"/>
      <c r="Y1" s="2"/>
      <c r="Z1" s="2"/>
      <c r="AA1" s="2"/>
      <c r="AB1" s="2"/>
      <c r="AC1" s="2"/>
      <c r="AD1" s="2"/>
      <c r="AE1" s="2"/>
      <c r="AF1" s="2"/>
      <c r="AG1" s="2"/>
      <c r="AH1" s="2"/>
      <c r="AI1" s="2"/>
      <c r="AJ1" s="2"/>
      <c r="AK1" s="2"/>
      <c r="AL1" s="2"/>
    </row>
    <row r="2" spans="1:38" ht="20.25">
      <c r="A2" s="2"/>
      <c r="B2" s="44"/>
      <c r="C2" s="42"/>
      <c r="D2" s="43"/>
      <c r="E2" s="68" t="s">
        <v>16</v>
      </c>
      <c r="F2" s="69"/>
      <c r="G2" s="69"/>
      <c r="H2" s="69"/>
      <c r="I2" s="69"/>
      <c r="J2" s="69"/>
      <c r="K2" s="69"/>
      <c r="L2" s="70"/>
      <c r="M2" s="2"/>
      <c r="N2" s="2"/>
      <c r="O2" s="12"/>
      <c r="P2" s="12"/>
      <c r="Q2" s="2"/>
      <c r="R2" s="2"/>
      <c r="S2" s="2"/>
      <c r="T2" s="2"/>
      <c r="U2" s="2"/>
      <c r="V2" s="2"/>
      <c r="W2" s="2"/>
      <c r="X2" s="2"/>
      <c r="Y2" s="2"/>
      <c r="Z2" s="2"/>
      <c r="AA2" s="2"/>
      <c r="AB2" s="2"/>
      <c r="AC2" s="2"/>
      <c r="AD2" s="2"/>
      <c r="AE2" s="2"/>
      <c r="AF2" s="2"/>
      <c r="AG2" s="2"/>
      <c r="AH2" s="2"/>
      <c r="AI2" s="2"/>
      <c r="AJ2" s="2"/>
      <c r="AK2" s="2"/>
      <c r="AL2" s="2"/>
    </row>
    <row r="3" spans="1:38" ht="21" thickBot="1">
      <c r="A3" s="2"/>
      <c r="B3" s="33"/>
      <c r="C3" s="34"/>
      <c r="D3" s="2"/>
      <c r="E3" s="45"/>
      <c r="F3" s="71" t="s">
        <v>68</v>
      </c>
      <c r="G3" s="71"/>
      <c r="H3" s="71"/>
      <c r="I3" s="71"/>
      <c r="J3" s="71"/>
      <c r="K3" s="71"/>
      <c r="L3" s="46"/>
      <c r="M3" s="2"/>
      <c r="N3" s="2"/>
      <c r="O3" s="12"/>
      <c r="P3" s="12"/>
      <c r="Q3" s="2"/>
      <c r="R3" s="2"/>
      <c r="S3" s="2"/>
      <c r="T3" s="2"/>
      <c r="U3" s="2"/>
      <c r="V3" s="2"/>
      <c r="W3" s="2"/>
      <c r="X3" s="2"/>
      <c r="Y3" s="2"/>
      <c r="Z3" s="2"/>
      <c r="AA3" s="2"/>
      <c r="AB3" s="2"/>
      <c r="AC3" s="2"/>
      <c r="AD3" s="2"/>
      <c r="AE3" s="2"/>
      <c r="AF3" s="2"/>
      <c r="AG3" s="2"/>
      <c r="AH3" s="2"/>
      <c r="AI3" s="2"/>
      <c r="AJ3" s="2"/>
      <c r="AK3" s="2"/>
      <c r="AL3" s="2"/>
    </row>
    <row r="4" spans="1:38" ht="12.75">
      <c r="A4" s="2"/>
      <c r="B4" s="2"/>
      <c r="C4" s="34"/>
      <c r="D4" s="2"/>
      <c r="E4" s="2"/>
      <c r="F4" s="2"/>
      <c r="G4" s="2"/>
      <c r="H4" s="2"/>
      <c r="I4" s="2"/>
      <c r="J4" s="2"/>
      <c r="K4" s="2"/>
      <c r="L4" s="2"/>
      <c r="M4" s="2"/>
      <c r="N4" s="2"/>
      <c r="O4" s="12"/>
      <c r="P4" s="12"/>
      <c r="Q4" s="2"/>
      <c r="R4" s="2"/>
      <c r="S4" s="2"/>
      <c r="T4" s="2"/>
      <c r="U4" s="2"/>
      <c r="V4" s="2"/>
      <c r="W4" s="2"/>
      <c r="X4" s="2"/>
      <c r="Y4" s="2"/>
      <c r="Z4" s="2"/>
      <c r="AA4" s="2"/>
      <c r="AB4" s="2"/>
      <c r="AC4" s="2"/>
      <c r="AD4" s="2"/>
      <c r="AE4" s="2"/>
      <c r="AF4" s="2"/>
      <c r="AG4" s="2"/>
      <c r="AH4" s="2"/>
      <c r="AI4" s="2"/>
      <c r="AJ4" s="2"/>
      <c r="AK4" s="2"/>
      <c r="AL4" s="2"/>
    </row>
    <row r="5" spans="1:38" ht="12.75">
      <c r="A5" s="2"/>
      <c r="B5" s="2"/>
      <c r="C5" s="34"/>
      <c r="D5" s="2"/>
      <c r="E5" s="2"/>
      <c r="F5" s="2"/>
      <c r="G5" s="2"/>
      <c r="H5" s="2"/>
      <c r="I5" s="2"/>
      <c r="J5" s="2"/>
      <c r="K5" s="2"/>
      <c r="L5" s="2"/>
      <c r="M5" s="2"/>
      <c r="N5" s="2"/>
      <c r="O5" s="12"/>
      <c r="P5" s="12"/>
      <c r="Q5" s="2"/>
      <c r="R5" s="2"/>
      <c r="S5" s="2"/>
      <c r="T5" s="2"/>
      <c r="U5" s="2"/>
      <c r="V5" s="2"/>
      <c r="W5" s="2"/>
      <c r="X5" s="2"/>
      <c r="Y5" s="2"/>
      <c r="Z5" s="2"/>
      <c r="AA5" s="2"/>
      <c r="AB5" s="2"/>
      <c r="AC5" s="2"/>
      <c r="AD5" s="2"/>
      <c r="AE5" s="2"/>
      <c r="AF5" s="2"/>
      <c r="AG5" s="2"/>
      <c r="AH5" s="2"/>
      <c r="AI5" s="2"/>
      <c r="AJ5" s="2"/>
      <c r="AK5" s="2"/>
      <c r="AL5" s="2"/>
    </row>
    <row r="6" spans="1:38" ht="18">
      <c r="A6" s="2"/>
      <c r="B6" s="33"/>
      <c r="C6" s="34"/>
      <c r="D6" s="2"/>
      <c r="E6" s="2"/>
      <c r="F6" s="2"/>
      <c r="G6" s="2"/>
      <c r="H6" s="2"/>
      <c r="I6" s="2"/>
      <c r="J6" s="2"/>
      <c r="K6" s="2"/>
      <c r="L6" s="2"/>
      <c r="M6" s="2"/>
      <c r="N6" s="2"/>
      <c r="O6" s="12"/>
      <c r="P6" s="12"/>
      <c r="Q6" s="2"/>
      <c r="R6" s="73"/>
      <c r="S6" s="73"/>
      <c r="T6" s="73"/>
      <c r="U6" s="73"/>
      <c r="V6" s="73"/>
      <c r="W6" s="73"/>
      <c r="X6" s="73"/>
      <c r="Y6" s="73"/>
      <c r="Z6" s="12"/>
      <c r="AA6" s="2"/>
      <c r="AB6" s="2"/>
      <c r="AC6" s="2"/>
      <c r="AD6" s="2"/>
      <c r="AE6" s="2"/>
      <c r="AF6" s="2"/>
      <c r="AG6" s="2"/>
      <c r="AH6" s="2"/>
      <c r="AI6" s="2"/>
      <c r="AJ6" s="2"/>
      <c r="AK6" s="2"/>
      <c r="AL6" s="2"/>
    </row>
    <row r="7" spans="1:38" ht="18">
      <c r="A7" s="2"/>
      <c r="B7" s="33"/>
      <c r="C7" s="34"/>
      <c r="D7" s="35"/>
      <c r="E7" s="12"/>
      <c r="F7" s="12"/>
      <c r="G7" s="12"/>
      <c r="H7" s="12"/>
      <c r="I7" s="12"/>
      <c r="J7" s="12"/>
      <c r="K7" s="2"/>
      <c r="L7" s="2"/>
      <c r="M7" s="2"/>
      <c r="N7" s="2"/>
      <c r="O7" s="12"/>
      <c r="P7" s="12"/>
      <c r="Q7" s="2"/>
      <c r="R7" s="12"/>
      <c r="S7" s="73"/>
      <c r="T7" s="73"/>
      <c r="U7" s="73"/>
      <c r="V7" s="73"/>
      <c r="W7" s="73"/>
      <c r="X7" s="73"/>
      <c r="Y7" s="73"/>
      <c r="Z7" s="73"/>
      <c r="AA7" s="2"/>
      <c r="AB7" s="2"/>
      <c r="AC7" s="2"/>
      <c r="AD7" s="2"/>
      <c r="AE7" s="2"/>
      <c r="AF7" s="2"/>
      <c r="AG7" s="2"/>
      <c r="AH7" s="2"/>
      <c r="AI7" s="2"/>
      <c r="AJ7" s="2"/>
      <c r="AK7" s="2"/>
      <c r="AL7" s="2"/>
    </row>
    <row r="8" spans="1:38" ht="15">
      <c r="A8" s="2"/>
      <c r="B8" s="33"/>
      <c r="C8" s="34"/>
      <c r="D8" s="12"/>
      <c r="E8" s="12"/>
      <c r="F8" s="12"/>
      <c r="G8" s="12"/>
      <c r="H8" s="12"/>
      <c r="I8" s="12"/>
      <c r="J8" s="12"/>
      <c r="K8" s="2"/>
      <c r="L8" s="2"/>
      <c r="M8" s="2"/>
      <c r="N8" s="2"/>
      <c r="O8" s="2"/>
      <c r="P8" s="2"/>
      <c r="Q8" s="2"/>
      <c r="R8" s="12"/>
      <c r="S8" s="72"/>
      <c r="T8" s="72"/>
      <c r="U8" s="72"/>
      <c r="V8" s="72"/>
      <c r="W8" s="72"/>
      <c r="X8" s="72"/>
      <c r="Y8" s="12"/>
      <c r="Z8" s="12"/>
      <c r="AA8" s="2"/>
      <c r="AB8" s="2"/>
      <c r="AC8" s="2"/>
      <c r="AD8" s="2"/>
      <c r="AE8" s="2"/>
      <c r="AF8" s="2"/>
      <c r="AG8" s="2"/>
      <c r="AH8" s="2"/>
      <c r="AI8" s="2"/>
      <c r="AJ8" s="2"/>
      <c r="AK8" s="2"/>
      <c r="AL8" s="2"/>
    </row>
    <row r="9" spans="1:38" ht="15">
      <c r="A9" s="2"/>
      <c r="B9" s="33"/>
      <c r="C9" s="34"/>
      <c r="D9" s="12"/>
      <c r="E9" s="12"/>
      <c r="F9" s="12"/>
      <c r="G9" s="12"/>
      <c r="H9" s="12"/>
      <c r="I9" s="12"/>
      <c r="J9" s="12"/>
      <c r="K9" s="2"/>
      <c r="L9" s="2"/>
      <c r="M9" s="2"/>
      <c r="N9" s="2"/>
      <c r="O9" s="2"/>
      <c r="P9" s="2"/>
      <c r="Q9" s="2"/>
      <c r="R9" s="12"/>
      <c r="S9" s="12"/>
      <c r="T9" s="12"/>
      <c r="U9" s="12"/>
      <c r="V9" s="12"/>
      <c r="W9" s="12"/>
      <c r="X9" s="12"/>
      <c r="Y9" s="12"/>
      <c r="Z9" s="12"/>
      <c r="AA9" s="2"/>
      <c r="AB9" s="2"/>
      <c r="AC9" s="2"/>
      <c r="AD9" s="2"/>
      <c r="AE9" s="2"/>
      <c r="AF9" s="2"/>
      <c r="AG9" s="2"/>
      <c r="AH9" s="2"/>
      <c r="AI9" s="2"/>
      <c r="AJ9" s="2"/>
      <c r="AK9" s="2"/>
      <c r="AL9" s="2"/>
    </row>
    <row r="10" spans="1:38" ht="15">
      <c r="A10" s="2"/>
      <c r="B10" s="33"/>
      <c r="C10" s="34"/>
      <c r="D10" s="36"/>
      <c r="E10" s="12"/>
      <c r="F10" s="12"/>
      <c r="G10" s="12"/>
      <c r="H10" s="12"/>
      <c r="I10" s="12"/>
      <c r="J10" s="1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row>
    <row r="11" spans="1:38" ht="15">
      <c r="A11" s="2"/>
      <c r="B11" s="33"/>
      <c r="C11" s="34"/>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row>
    <row r="12" spans="1:38" ht="15">
      <c r="A12" s="2"/>
      <c r="B12" s="33"/>
      <c r="C12" s="34"/>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row>
    <row r="13" spans="1:38" ht="15">
      <c r="A13" s="2"/>
      <c r="B13" s="33"/>
      <c r="C13" s="34"/>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row r="14" spans="1:38" ht="15">
      <c r="A14" s="37"/>
      <c r="B14" s="33"/>
      <c r="C14" s="38"/>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row>
    <row r="15" spans="1:38" ht="15">
      <c r="A15" s="2"/>
      <c r="B15" s="33"/>
      <c r="C15" s="39"/>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row>
    <row r="16" spans="1:38" ht="15">
      <c r="A16" s="2"/>
      <c r="B16" s="33"/>
      <c r="C16" s="39"/>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row>
    <row r="17" spans="1:38" ht="15">
      <c r="A17" s="2"/>
      <c r="B17" s="33"/>
      <c r="C17" s="39"/>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row>
    <row r="18" spans="1:38" ht="15">
      <c r="A18" s="2"/>
      <c r="B18" s="33"/>
      <c r="C18" s="39"/>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row>
    <row r="19" spans="1:38" ht="15">
      <c r="A19" s="2"/>
      <c r="B19" s="33"/>
      <c r="C19" s="39"/>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row>
    <row r="20" spans="1:38" ht="15">
      <c r="A20" s="2"/>
      <c r="B20" s="33"/>
      <c r="C20" s="34"/>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row>
    <row r="21" spans="1:38" ht="15">
      <c r="A21" s="2"/>
      <c r="B21" s="33"/>
      <c r="C21" s="34"/>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row>
    <row r="22" spans="1:38" ht="15">
      <c r="A22" s="2"/>
      <c r="B22" s="33"/>
      <c r="C22" s="34"/>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row>
    <row r="23" spans="1:38" ht="15">
      <c r="A23" s="2"/>
      <c r="B23" s="33"/>
      <c r="C23" s="34"/>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row>
    <row r="24" spans="1:38" ht="15">
      <c r="A24" s="2"/>
      <c r="B24" s="33"/>
      <c r="C24" s="34"/>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row>
    <row r="25" spans="1:38" ht="15">
      <c r="A25" s="2"/>
      <c r="B25" s="33"/>
      <c r="C25" s="34"/>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row>
    <row r="26" spans="1:38" ht="15">
      <c r="A26" s="2"/>
      <c r="B26" s="33"/>
      <c r="C26" s="34"/>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row>
    <row r="27" spans="1:38" ht="15">
      <c r="A27" s="2"/>
      <c r="B27" s="33"/>
      <c r="C27" s="34"/>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row>
    <row r="28" spans="1:38" ht="15">
      <c r="A28" s="2"/>
      <c r="B28" s="33"/>
      <c r="C28" s="34"/>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row>
    <row r="29" spans="1:38" ht="15">
      <c r="A29" s="2"/>
      <c r="B29" s="33"/>
      <c r="C29" s="34"/>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row>
    <row r="30" spans="1:38" ht="15">
      <c r="A30" s="2"/>
      <c r="B30" s="33"/>
      <c r="C30" s="34"/>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row>
    <row r="31" spans="1:38" ht="15">
      <c r="A31" s="2"/>
      <c r="B31" s="33"/>
      <c r="C31" s="34"/>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row>
    <row r="32" spans="1:38" ht="12.75">
      <c r="A32" s="35"/>
      <c r="B32" s="12"/>
      <c r="C32" s="12"/>
      <c r="D32" s="12"/>
      <c r="E32" s="12"/>
      <c r="F32" s="12"/>
      <c r="G32" s="12"/>
      <c r="H32" s="12"/>
      <c r="I32" s="12"/>
      <c r="J32" s="12"/>
      <c r="K32" s="12"/>
      <c r="L32" s="12"/>
      <c r="M32" s="12"/>
      <c r="N32" s="12"/>
      <c r="O32" s="2"/>
      <c r="P32" s="2"/>
      <c r="Q32" s="2"/>
      <c r="R32" s="2"/>
      <c r="S32" s="2"/>
      <c r="T32" s="2"/>
      <c r="U32" s="2"/>
      <c r="V32" s="2"/>
      <c r="W32" s="2"/>
      <c r="X32" s="2"/>
      <c r="Y32" s="2"/>
      <c r="Z32" s="2"/>
      <c r="AA32" s="2"/>
      <c r="AB32" s="2"/>
      <c r="AC32" s="2"/>
      <c r="AD32" s="2"/>
      <c r="AE32" s="2"/>
      <c r="AF32" s="2"/>
      <c r="AG32" s="2"/>
      <c r="AH32" s="2"/>
      <c r="AI32" s="2"/>
      <c r="AJ32" s="2"/>
      <c r="AK32" s="2"/>
      <c r="AL32" s="2"/>
    </row>
    <row r="33" spans="1:38" ht="12.75">
      <c r="A33" s="35"/>
      <c r="B33" s="12"/>
      <c r="C33" s="12"/>
      <c r="D33" s="12"/>
      <c r="E33" s="12"/>
      <c r="F33" s="12"/>
      <c r="G33" s="12"/>
      <c r="H33" s="12"/>
      <c r="I33" s="12"/>
      <c r="J33" s="12"/>
      <c r="K33" s="12"/>
      <c r="L33" s="12"/>
      <c r="M33" s="12"/>
      <c r="N33" s="12"/>
      <c r="O33" s="2"/>
      <c r="P33" s="2"/>
      <c r="Q33" s="2"/>
      <c r="R33" s="2"/>
      <c r="S33" s="2"/>
      <c r="T33" s="2"/>
      <c r="U33" s="2"/>
      <c r="V33" s="2"/>
      <c r="W33" s="2"/>
      <c r="X33" s="2"/>
      <c r="Y33" s="2"/>
      <c r="Z33" s="2"/>
      <c r="AA33" s="2"/>
      <c r="AB33" s="2"/>
      <c r="AC33" s="2"/>
      <c r="AD33" s="2"/>
      <c r="AE33" s="2"/>
      <c r="AF33" s="2"/>
      <c r="AG33" s="2"/>
      <c r="AH33" s="2"/>
      <c r="AI33" s="2"/>
      <c r="AJ33" s="2"/>
      <c r="AK33" s="2"/>
      <c r="AL33" s="2"/>
    </row>
    <row r="34" spans="1:38" ht="12.75">
      <c r="A34" s="40"/>
      <c r="B34" s="12"/>
      <c r="C34" s="12"/>
      <c r="D34" s="12"/>
      <c r="E34" s="12"/>
      <c r="F34" s="12"/>
      <c r="G34" s="12"/>
      <c r="H34" s="12"/>
      <c r="I34" s="12"/>
      <c r="J34" s="12"/>
      <c r="K34" s="12"/>
      <c r="L34" s="12"/>
      <c r="M34" s="12"/>
      <c r="N34" s="12"/>
      <c r="O34" s="2"/>
      <c r="P34" s="2"/>
      <c r="Q34" s="2"/>
      <c r="R34" s="2"/>
      <c r="S34" s="2"/>
      <c r="T34" s="2"/>
      <c r="U34" s="2"/>
      <c r="V34" s="2"/>
      <c r="W34" s="2"/>
      <c r="X34" s="2"/>
      <c r="Y34" s="2"/>
      <c r="Z34" s="2"/>
      <c r="AA34" s="2"/>
      <c r="AB34" s="2"/>
      <c r="AC34" s="2"/>
      <c r="AD34" s="2"/>
      <c r="AE34" s="2"/>
      <c r="AF34" s="2"/>
      <c r="AG34" s="2"/>
      <c r="AH34" s="2"/>
      <c r="AI34" s="2"/>
      <c r="AJ34" s="2"/>
      <c r="AK34" s="2"/>
      <c r="AL34" s="2"/>
    </row>
    <row r="35" spans="1:38" ht="12.75">
      <c r="A35" s="12"/>
      <c r="B35" s="12"/>
      <c r="C35" s="12"/>
      <c r="D35" s="12"/>
      <c r="E35" s="12"/>
      <c r="F35" s="12"/>
      <c r="G35" s="12"/>
      <c r="H35" s="12"/>
      <c r="I35" s="12"/>
      <c r="J35" s="12"/>
      <c r="K35" s="12"/>
      <c r="L35" s="12"/>
      <c r="M35" s="12"/>
      <c r="N35" s="12"/>
      <c r="O35" s="2"/>
      <c r="P35" s="2"/>
      <c r="Q35" s="2"/>
      <c r="R35" s="2"/>
      <c r="S35" s="2"/>
      <c r="T35" s="2"/>
      <c r="U35" s="2"/>
      <c r="V35" s="2"/>
      <c r="W35" s="2"/>
      <c r="X35" s="2"/>
      <c r="Y35" s="2"/>
      <c r="Z35" s="2"/>
      <c r="AA35" s="2"/>
      <c r="AB35" s="2"/>
      <c r="AC35" s="2"/>
      <c r="AD35" s="2"/>
      <c r="AE35" s="2"/>
      <c r="AF35" s="2"/>
      <c r="AG35" s="2"/>
      <c r="AH35" s="2"/>
      <c r="AI35" s="2"/>
      <c r="AJ35" s="2"/>
      <c r="AK35" s="2"/>
      <c r="AL35" s="2"/>
    </row>
    <row r="36" spans="1:38" ht="12.75">
      <c r="A36" s="12"/>
      <c r="B36" s="12"/>
      <c r="C36" s="12"/>
      <c r="D36" s="12"/>
      <c r="E36" s="12"/>
      <c r="F36" s="12"/>
      <c r="G36" s="12"/>
      <c r="H36" s="12"/>
      <c r="I36" s="12"/>
      <c r="J36" s="12"/>
      <c r="K36" s="12"/>
      <c r="L36" s="12"/>
      <c r="M36" s="12"/>
      <c r="N36" s="12"/>
      <c r="O36" s="2"/>
      <c r="P36" s="2"/>
      <c r="Q36" s="2"/>
      <c r="R36" s="2"/>
      <c r="S36" s="2"/>
      <c r="T36" s="2"/>
      <c r="U36" s="2"/>
      <c r="V36" s="2"/>
      <c r="W36" s="2"/>
      <c r="X36" s="2"/>
      <c r="Y36" s="2"/>
      <c r="Z36" s="2"/>
      <c r="AA36" s="2"/>
      <c r="AB36" s="2"/>
      <c r="AC36" s="2"/>
      <c r="AD36" s="2"/>
      <c r="AE36" s="2"/>
      <c r="AF36" s="2"/>
      <c r="AG36" s="2"/>
      <c r="AH36" s="2"/>
      <c r="AI36" s="2"/>
      <c r="AJ36" s="2"/>
      <c r="AK36" s="2"/>
      <c r="AL36" s="2"/>
    </row>
    <row r="37" spans="1:38" ht="12.75">
      <c r="A37" s="12"/>
      <c r="B37" s="12"/>
      <c r="C37" s="12"/>
      <c r="D37" s="12"/>
      <c r="E37" s="12"/>
      <c r="F37" s="12"/>
      <c r="G37" s="12"/>
      <c r="H37" s="12"/>
      <c r="I37" s="12"/>
      <c r="J37" s="12"/>
      <c r="K37" s="12"/>
      <c r="L37" s="12"/>
      <c r="M37" s="12"/>
      <c r="N37" s="12"/>
      <c r="O37" s="2"/>
      <c r="P37" s="2"/>
      <c r="Q37" s="2"/>
      <c r="R37" s="2"/>
      <c r="S37" s="2"/>
      <c r="T37" s="2"/>
      <c r="U37" s="2"/>
      <c r="V37" s="2"/>
      <c r="W37" s="2"/>
      <c r="X37" s="2"/>
      <c r="Y37" s="2"/>
      <c r="Z37" s="2"/>
      <c r="AA37" s="2"/>
      <c r="AB37" s="2"/>
      <c r="AC37" s="2"/>
      <c r="AD37" s="2"/>
      <c r="AE37" s="2"/>
      <c r="AF37" s="2"/>
      <c r="AG37" s="2"/>
      <c r="AH37" s="2"/>
      <c r="AI37" s="2"/>
      <c r="AJ37" s="2"/>
      <c r="AK37" s="2"/>
      <c r="AL37" s="2"/>
    </row>
    <row r="38" spans="1:38" ht="12.75">
      <c r="A38" s="35"/>
      <c r="B38" s="29"/>
      <c r="C38" s="29"/>
      <c r="D38" s="29"/>
      <c r="E38" s="29"/>
      <c r="F38" s="29"/>
      <c r="G38" s="29"/>
      <c r="H38" s="29"/>
      <c r="I38" s="29"/>
      <c r="J38" s="29"/>
      <c r="K38" s="29"/>
      <c r="L38" s="12"/>
      <c r="M38" s="12"/>
      <c r="N38" s="12"/>
      <c r="O38" s="2"/>
      <c r="P38" s="2"/>
      <c r="Q38" s="2"/>
      <c r="R38" s="2"/>
      <c r="S38" s="2"/>
      <c r="T38" s="2"/>
      <c r="U38" s="2"/>
      <c r="V38" s="2"/>
      <c r="W38" s="2"/>
      <c r="X38" s="2"/>
      <c r="Y38" s="2"/>
      <c r="Z38" s="2"/>
      <c r="AA38" s="2"/>
      <c r="AB38" s="2"/>
      <c r="AC38" s="2"/>
      <c r="AD38" s="2"/>
      <c r="AE38" s="2"/>
      <c r="AF38" s="2"/>
      <c r="AG38" s="2"/>
      <c r="AH38" s="2"/>
      <c r="AI38" s="2"/>
      <c r="AJ38" s="2"/>
      <c r="AK38" s="2"/>
      <c r="AL38" s="2"/>
    </row>
    <row r="39" spans="1:38" ht="12.75">
      <c r="A39" s="35"/>
      <c r="B39" s="29"/>
      <c r="C39" s="29"/>
      <c r="D39" s="29"/>
      <c r="E39" s="29"/>
      <c r="F39" s="29"/>
      <c r="G39" s="29"/>
      <c r="H39" s="29"/>
      <c r="I39" s="29"/>
      <c r="J39" s="29"/>
      <c r="K39" s="29"/>
      <c r="L39" s="12"/>
      <c r="M39" s="12"/>
      <c r="N39" s="12"/>
      <c r="O39" s="2"/>
      <c r="P39" s="2"/>
      <c r="Q39" s="2"/>
      <c r="R39" s="2"/>
      <c r="S39" s="2"/>
      <c r="T39" s="2"/>
      <c r="U39" s="2"/>
      <c r="V39" s="2"/>
      <c r="W39" s="2"/>
      <c r="X39" s="2"/>
      <c r="Y39" s="2"/>
      <c r="Z39" s="2"/>
      <c r="AA39" s="2"/>
      <c r="AB39" s="2"/>
      <c r="AC39" s="2"/>
      <c r="AD39" s="2"/>
      <c r="AE39" s="2"/>
      <c r="AF39" s="2"/>
      <c r="AG39" s="2"/>
      <c r="AH39" s="2"/>
      <c r="AI39" s="2"/>
      <c r="AJ39" s="2"/>
      <c r="AK39" s="2"/>
      <c r="AL39" s="2"/>
    </row>
    <row r="40" spans="1:38" ht="12.75">
      <c r="A40" s="29"/>
      <c r="B40" s="29"/>
      <c r="C40" s="29"/>
      <c r="D40" s="29"/>
      <c r="E40" s="29"/>
      <c r="F40" s="29"/>
      <c r="G40" s="29"/>
      <c r="H40" s="29"/>
      <c r="I40" s="29"/>
      <c r="J40" s="29"/>
      <c r="K40" s="29"/>
      <c r="L40" s="12"/>
      <c r="M40" s="12"/>
      <c r="N40" s="12"/>
      <c r="O40" s="2"/>
      <c r="P40" s="2"/>
      <c r="Q40" s="2"/>
      <c r="R40" s="2"/>
      <c r="S40" s="2"/>
      <c r="T40" s="2"/>
      <c r="U40" s="2"/>
      <c r="V40" s="2"/>
      <c r="W40" s="2"/>
      <c r="X40" s="2"/>
      <c r="Y40" s="2"/>
      <c r="Z40" s="2"/>
      <c r="AA40" s="2"/>
      <c r="AB40" s="2"/>
      <c r="AC40" s="2"/>
      <c r="AD40" s="2"/>
      <c r="AE40" s="2"/>
      <c r="AF40" s="2"/>
      <c r="AG40" s="2"/>
      <c r="AH40" s="2"/>
      <c r="AI40" s="2"/>
      <c r="AJ40" s="2"/>
      <c r="AK40" s="2"/>
      <c r="AL40" s="2"/>
    </row>
    <row r="41" spans="1:38" ht="12.75">
      <c r="A41" s="29"/>
      <c r="B41" s="29"/>
      <c r="C41" s="29"/>
      <c r="D41" s="29"/>
      <c r="E41" s="29"/>
      <c r="F41" s="29"/>
      <c r="G41" s="29"/>
      <c r="H41" s="29"/>
      <c r="I41" s="29"/>
      <c r="J41" s="29"/>
      <c r="K41" s="29"/>
      <c r="L41" s="12"/>
      <c r="M41" s="12"/>
      <c r="N41" s="12"/>
      <c r="O41" s="2"/>
      <c r="P41" s="2"/>
      <c r="Q41" s="2"/>
      <c r="R41" s="2"/>
      <c r="S41" s="2"/>
      <c r="T41" s="2"/>
      <c r="U41" s="2"/>
      <c r="V41" s="2"/>
      <c r="W41" s="2"/>
      <c r="X41" s="2"/>
      <c r="Y41" s="2"/>
      <c r="Z41" s="2"/>
      <c r="AA41" s="2"/>
      <c r="AB41" s="2"/>
      <c r="AC41" s="2"/>
      <c r="AD41" s="2"/>
      <c r="AE41" s="2"/>
      <c r="AF41" s="2"/>
      <c r="AG41" s="2"/>
      <c r="AH41" s="2"/>
      <c r="AI41" s="2"/>
      <c r="AJ41" s="2"/>
      <c r="AK41" s="2"/>
      <c r="AL41" s="2"/>
    </row>
    <row r="42" spans="1:38" ht="12.75">
      <c r="A42" s="29"/>
      <c r="B42" s="29"/>
      <c r="C42" s="29"/>
      <c r="D42" s="29"/>
      <c r="E42" s="29"/>
      <c r="F42" s="29"/>
      <c r="G42" s="29"/>
      <c r="H42" s="29"/>
      <c r="I42" s="29"/>
      <c r="J42" s="29"/>
      <c r="K42" s="29"/>
      <c r="L42" s="12"/>
      <c r="M42" s="12"/>
      <c r="N42" s="12"/>
      <c r="O42" s="2"/>
      <c r="P42" s="2"/>
      <c r="Q42" s="2"/>
      <c r="R42" s="2"/>
      <c r="S42" s="2"/>
      <c r="T42" s="2"/>
      <c r="U42" s="2"/>
      <c r="V42" s="2"/>
      <c r="W42" s="2"/>
      <c r="X42" s="2"/>
      <c r="Y42" s="2"/>
      <c r="Z42" s="2"/>
      <c r="AA42" s="2"/>
      <c r="AB42" s="2"/>
      <c r="AC42" s="2"/>
      <c r="AD42" s="2"/>
      <c r="AE42" s="2"/>
      <c r="AF42" s="2"/>
      <c r="AG42" s="2"/>
      <c r="AH42" s="2"/>
      <c r="AI42" s="2"/>
      <c r="AJ42" s="2"/>
      <c r="AK42" s="2"/>
      <c r="AL42" s="2"/>
    </row>
    <row r="43" spans="1:38" ht="12.75">
      <c r="A43" s="29"/>
      <c r="B43" s="29"/>
      <c r="C43" s="29"/>
      <c r="D43" s="29"/>
      <c r="E43" s="29"/>
      <c r="F43" s="29"/>
      <c r="G43" s="29"/>
      <c r="H43" s="29"/>
      <c r="I43" s="29"/>
      <c r="J43" s="29"/>
      <c r="K43" s="29"/>
      <c r="L43" s="12"/>
      <c r="M43" s="12"/>
      <c r="N43" s="12"/>
      <c r="O43" s="2"/>
      <c r="P43" s="2"/>
      <c r="Q43" s="2"/>
      <c r="R43" s="2"/>
      <c r="S43" s="2"/>
      <c r="T43" s="2"/>
      <c r="U43" s="2"/>
      <c r="V43" s="2"/>
      <c r="W43" s="2"/>
      <c r="X43" s="2"/>
      <c r="Y43" s="2"/>
      <c r="Z43" s="2"/>
      <c r="AA43" s="2"/>
      <c r="AB43" s="2"/>
      <c r="AC43" s="2"/>
      <c r="AD43" s="2"/>
      <c r="AE43" s="2"/>
      <c r="AF43" s="2"/>
      <c r="AG43" s="2"/>
      <c r="AH43" s="2"/>
      <c r="AI43" s="2"/>
      <c r="AJ43" s="2"/>
      <c r="AK43" s="2"/>
      <c r="AL43" s="2"/>
    </row>
    <row r="44" spans="1:38" ht="12.75">
      <c r="A44" s="29"/>
      <c r="B44" s="29"/>
      <c r="C44" s="29"/>
      <c r="D44" s="29"/>
      <c r="E44" s="29"/>
      <c r="F44" s="29"/>
      <c r="G44" s="29"/>
      <c r="H44" s="29"/>
      <c r="I44" s="29"/>
      <c r="J44" s="29"/>
      <c r="K44" s="29"/>
      <c r="L44" s="12"/>
      <c r="M44" s="12"/>
      <c r="N44" s="12"/>
      <c r="O44" s="2"/>
      <c r="P44" s="2"/>
      <c r="Q44" s="2"/>
      <c r="R44" s="2"/>
      <c r="S44" s="2"/>
      <c r="T44" s="2"/>
      <c r="U44" s="2"/>
      <c r="V44" s="2"/>
      <c r="W44" s="2"/>
      <c r="X44" s="2"/>
      <c r="Y44" s="2"/>
      <c r="Z44" s="2"/>
      <c r="AA44" s="2"/>
      <c r="AB44" s="2"/>
      <c r="AC44" s="2"/>
      <c r="AD44" s="2"/>
      <c r="AE44" s="2"/>
      <c r="AF44" s="2"/>
      <c r="AG44" s="2"/>
      <c r="AH44" s="2"/>
      <c r="AI44" s="2"/>
      <c r="AJ44" s="2"/>
      <c r="AK44" s="2"/>
      <c r="AL44" s="2"/>
    </row>
    <row r="45" spans="1:38" ht="12.75">
      <c r="A45" s="29"/>
      <c r="B45" s="29"/>
      <c r="C45" s="29"/>
      <c r="D45" s="29"/>
      <c r="E45" s="29"/>
      <c r="F45" s="29"/>
      <c r="G45" s="29"/>
      <c r="H45" s="29"/>
      <c r="I45" s="29"/>
      <c r="J45" s="29"/>
      <c r="K45" s="29"/>
      <c r="L45" s="12"/>
      <c r="M45" s="12"/>
      <c r="N45" s="12"/>
      <c r="O45" s="2"/>
      <c r="P45" s="2"/>
      <c r="Q45" s="2"/>
      <c r="R45" s="2"/>
      <c r="S45" s="2"/>
      <c r="T45" s="2"/>
      <c r="U45" s="2"/>
      <c r="V45" s="2"/>
      <c r="W45" s="2"/>
      <c r="X45" s="2"/>
      <c r="Y45" s="2"/>
      <c r="Z45" s="2"/>
      <c r="AA45" s="2"/>
      <c r="AB45" s="2"/>
      <c r="AC45" s="2"/>
      <c r="AD45" s="2"/>
      <c r="AE45" s="2"/>
      <c r="AF45" s="2"/>
      <c r="AG45" s="2"/>
      <c r="AH45" s="2"/>
      <c r="AI45" s="2"/>
      <c r="AJ45" s="2"/>
      <c r="AK45" s="2"/>
      <c r="AL45" s="2"/>
    </row>
    <row r="46" spans="1:38" ht="12.75">
      <c r="A46" s="29"/>
      <c r="B46" s="29"/>
      <c r="C46" s="29"/>
      <c r="D46" s="29"/>
      <c r="E46" s="29"/>
      <c r="F46" s="29"/>
      <c r="G46" s="29"/>
      <c r="H46" s="29"/>
      <c r="I46" s="29"/>
      <c r="J46" s="29"/>
      <c r="K46" s="29"/>
      <c r="L46" s="12"/>
      <c r="M46" s="12"/>
      <c r="N46" s="12"/>
      <c r="O46" s="2"/>
      <c r="P46" s="2"/>
      <c r="Q46" s="2"/>
      <c r="R46" s="2"/>
      <c r="S46" s="2"/>
      <c r="T46" s="2"/>
      <c r="U46" s="2"/>
      <c r="V46" s="2"/>
      <c r="W46" s="2"/>
      <c r="X46" s="2"/>
      <c r="Y46" s="2"/>
      <c r="Z46" s="2"/>
      <c r="AA46" s="2"/>
      <c r="AB46" s="2"/>
      <c r="AC46" s="2"/>
      <c r="AD46" s="2"/>
      <c r="AE46" s="2"/>
      <c r="AF46" s="2"/>
      <c r="AG46" s="2"/>
      <c r="AH46" s="2"/>
      <c r="AI46" s="2"/>
      <c r="AJ46" s="2"/>
      <c r="AK46" s="2"/>
      <c r="AL46" s="2"/>
    </row>
    <row r="47" spans="1:38" ht="12.75">
      <c r="A47" s="29"/>
      <c r="B47" s="29"/>
      <c r="C47" s="29"/>
      <c r="D47" s="29"/>
      <c r="E47" s="29"/>
      <c r="F47" s="29"/>
      <c r="G47" s="29"/>
      <c r="H47" s="29"/>
      <c r="I47" s="29"/>
      <c r="J47" s="29"/>
      <c r="K47" s="29"/>
      <c r="L47" s="12"/>
      <c r="M47" s="12"/>
      <c r="N47" s="12"/>
      <c r="O47" s="2"/>
      <c r="P47" s="2"/>
      <c r="Q47" s="2"/>
      <c r="R47" s="2"/>
      <c r="S47" s="2"/>
      <c r="T47" s="2"/>
      <c r="U47" s="2"/>
      <c r="V47" s="2"/>
      <c r="W47" s="2"/>
      <c r="X47" s="2"/>
      <c r="Y47" s="2"/>
      <c r="Z47" s="2"/>
      <c r="AA47" s="2"/>
      <c r="AB47" s="2"/>
      <c r="AC47" s="2"/>
      <c r="AD47" s="2"/>
      <c r="AE47" s="2"/>
      <c r="AF47" s="2"/>
      <c r="AG47" s="2"/>
      <c r="AH47" s="2"/>
      <c r="AI47" s="2"/>
      <c r="AJ47" s="2"/>
      <c r="AK47" s="2"/>
      <c r="AL47" s="2"/>
    </row>
    <row r="48" spans="1:38" ht="12.75">
      <c r="A48" s="29"/>
      <c r="B48" s="29"/>
      <c r="C48" s="29"/>
      <c r="D48" s="29"/>
      <c r="E48" s="29"/>
      <c r="F48" s="29"/>
      <c r="G48" s="29"/>
      <c r="H48" s="29"/>
      <c r="I48" s="29"/>
      <c r="J48" s="29"/>
      <c r="K48" s="29"/>
      <c r="L48" s="12"/>
      <c r="M48" s="12"/>
      <c r="N48" s="12"/>
      <c r="O48" s="2"/>
      <c r="P48" s="2"/>
      <c r="Q48" s="2"/>
      <c r="R48" s="2"/>
      <c r="S48" s="2"/>
      <c r="T48" s="2"/>
      <c r="U48" s="2"/>
      <c r="V48" s="2"/>
      <c r="W48" s="2"/>
      <c r="X48" s="2"/>
      <c r="Y48" s="2"/>
      <c r="Z48" s="2"/>
      <c r="AA48" s="2"/>
      <c r="AB48" s="2"/>
      <c r="AC48" s="2"/>
      <c r="AD48" s="2"/>
      <c r="AE48" s="2"/>
      <c r="AF48" s="2"/>
      <c r="AG48" s="2"/>
      <c r="AH48" s="2"/>
      <c r="AI48" s="2"/>
      <c r="AJ48" s="2"/>
      <c r="AK48" s="2"/>
      <c r="AL48" s="2"/>
    </row>
    <row r="49" spans="1:38" ht="12.75">
      <c r="A49" s="29"/>
      <c r="B49" s="29"/>
      <c r="C49" s="29"/>
      <c r="D49" s="29"/>
      <c r="E49" s="29"/>
      <c r="F49" s="29"/>
      <c r="G49" s="29"/>
      <c r="H49" s="29"/>
      <c r="I49" s="29"/>
      <c r="J49" s="29"/>
      <c r="K49" s="29"/>
      <c r="L49" s="12"/>
      <c r="M49" s="12"/>
      <c r="N49" s="12"/>
      <c r="O49" s="2"/>
      <c r="P49" s="2"/>
      <c r="Q49" s="2"/>
      <c r="R49" s="2"/>
      <c r="S49" s="2"/>
      <c r="T49" s="2"/>
      <c r="U49" s="2"/>
      <c r="V49" s="2"/>
      <c r="W49" s="2"/>
      <c r="X49" s="2"/>
      <c r="Y49" s="2"/>
      <c r="Z49" s="2"/>
      <c r="AA49" s="2"/>
      <c r="AB49" s="2"/>
      <c r="AC49" s="2"/>
      <c r="AD49" s="2"/>
      <c r="AE49" s="2"/>
      <c r="AF49" s="2"/>
      <c r="AG49" s="2"/>
      <c r="AH49" s="2"/>
      <c r="AI49" s="2"/>
      <c r="AJ49" s="2"/>
      <c r="AK49" s="2"/>
      <c r="AL49" s="2"/>
    </row>
    <row r="50" spans="1:38" ht="12.75">
      <c r="A50" s="29"/>
      <c r="B50" s="29"/>
      <c r="C50" s="29"/>
      <c r="D50" s="29"/>
      <c r="E50" s="29"/>
      <c r="F50" s="29"/>
      <c r="G50" s="29"/>
      <c r="H50" s="29"/>
      <c r="I50" s="29"/>
      <c r="J50" s="29"/>
      <c r="K50" s="29"/>
      <c r="L50" s="12"/>
      <c r="M50" s="12"/>
      <c r="N50" s="12"/>
      <c r="O50" s="2"/>
      <c r="P50" s="2"/>
      <c r="Q50" s="2"/>
      <c r="R50" s="2"/>
      <c r="S50" s="2"/>
      <c r="T50" s="2"/>
      <c r="U50" s="2"/>
      <c r="V50" s="2"/>
      <c r="W50" s="2"/>
      <c r="X50" s="2"/>
      <c r="Y50" s="2"/>
      <c r="Z50" s="2"/>
      <c r="AA50" s="2"/>
      <c r="AB50" s="2"/>
      <c r="AC50" s="2"/>
      <c r="AD50" s="2"/>
      <c r="AE50" s="2"/>
      <c r="AF50" s="2"/>
      <c r="AG50" s="2"/>
      <c r="AH50" s="2"/>
      <c r="AI50" s="2"/>
      <c r="AJ50" s="2"/>
      <c r="AK50" s="2"/>
      <c r="AL50" s="2"/>
    </row>
    <row r="51" spans="1:38" ht="12.75">
      <c r="A51" s="29"/>
      <c r="B51" s="29"/>
      <c r="C51" s="29"/>
      <c r="D51" s="29"/>
      <c r="E51" s="29"/>
      <c r="F51" s="29"/>
      <c r="G51" s="29"/>
      <c r="H51" s="29"/>
      <c r="I51" s="29"/>
      <c r="J51" s="29"/>
      <c r="K51" s="29"/>
      <c r="L51" s="12"/>
      <c r="M51" s="12"/>
      <c r="N51" s="12"/>
      <c r="O51" s="2"/>
      <c r="P51" s="2"/>
      <c r="Q51" s="2"/>
      <c r="R51" s="2"/>
      <c r="S51" s="2"/>
      <c r="T51" s="2"/>
      <c r="U51" s="2"/>
      <c r="V51" s="2"/>
      <c r="W51" s="2"/>
      <c r="X51" s="2"/>
      <c r="Y51" s="2"/>
      <c r="Z51" s="2"/>
      <c r="AA51" s="2"/>
      <c r="AB51" s="2"/>
      <c r="AC51" s="2"/>
      <c r="AD51" s="2"/>
      <c r="AE51" s="2"/>
      <c r="AF51" s="2"/>
      <c r="AG51" s="2"/>
      <c r="AH51" s="2"/>
      <c r="AI51" s="2"/>
      <c r="AJ51" s="2"/>
      <c r="AK51" s="2"/>
      <c r="AL51" s="2"/>
    </row>
    <row r="52" spans="1:38" ht="12.75">
      <c r="A52" s="29"/>
      <c r="B52" s="29"/>
      <c r="C52" s="29"/>
      <c r="D52" s="29"/>
      <c r="E52" s="29"/>
      <c r="F52" s="29"/>
      <c r="G52" s="29"/>
      <c r="H52" s="29"/>
      <c r="I52" s="29"/>
      <c r="J52" s="29"/>
      <c r="K52" s="29"/>
      <c r="L52" s="12"/>
      <c r="M52" s="12"/>
      <c r="N52" s="12"/>
      <c r="O52" s="2"/>
      <c r="P52" s="2"/>
      <c r="Q52" s="2"/>
      <c r="R52" s="2"/>
      <c r="S52" s="2"/>
      <c r="T52" s="2"/>
      <c r="U52" s="2"/>
      <c r="V52" s="2"/>
      <c r="W52" s="2"/>
      <c r="X52" s="2"/>
      <c r="Y52" s="2"/>
      <c r="Z52" s="2"/>
      <c r="AA52" s="2"/>
      <c r="AB52" s="2"/>
      <c r="AC52" s="2"/>
      <c r="AD52" s="2"/>
      <c r="AE52" s="2"/>
      <c r="AF52" s="2"/>
      <c r="AG52" s="2"/>
      <c r="AH52" s="2"/>
      <c r="AI52" s="2"/>
      <c r="AJ52" s="2"/>
      <c r="AK52" s="2"/>
      <c r="AL52" s="2"/>
    </row>
    <row r="53" spans="1:38" ht="12.75">
      <c r="A53" s="29"/>
      <c r="B53" s="29"/>
      <c r="C53" s="29"/>
      <c r="D53" s="29"/>
      <c r="E53" s="29"/>
      <c r="F53" s="29"/>
      <c r="G53" s="29"/>
      <c r="H53" s="29"/>
      <c r="I53" s="29"/>
      <c r="J53" s="29"/>
      <c r="K53" s="29"/>
      <c r="L53" s="12"/>
      <c r="M53" s="12"/>
      <c r="N53" s="12"/>
      <c r="O53" s="2"/>
      <c r="P53" s="2"/>
      <c r="Q53" s="2"/>
      <c r="R53" s="2"/>
      <c r="S53" s="2"/>
      <c r="T53" s="2"/>
      <c r="U53" s="2"/>
      <c r="V53" s="2"/>
      <c r="W53" s="2"/>
      <c r="X53" s="2"/>
      <c r="Y53" s="2"/>
      <c r="Z53" s="2"/>
      <c r="AA53" s="2"/>
      <c r="AB53" s="2"/>
      <c r="AC53" s="2"/>
      <c r="AD53" s="2"/>
      <c r="AE53" s="2"/>
      <c r="AF53" s="2"/>
      <c r="AG53" s="2"/>
      <c r="AH53" s="2"/>
      <c r="AI53" s="2"/>
      <c r="AJ53" s="2"/>
      <c r="AK53" s="2"/>
      <c r="AL53" s="2"/>
    </row>
    <row r="54" spans="1:38" ht="12.75">
      <c r="A54" s="29"/>
      <c r="B54" s="29"/>
      <c r="C54" s="29"/>
      <c r="D54" s="29"/>
      <c r="E54" s="29"/>
      <c r="F54" s="29"/>
      <c r="G54" s="29"/>
      <c r="H54" s="29"/>
      <c r="I54" s="29"/>
      <c r="J54" s="29"/>
      <c r="K54" s="29"/>
      <c r="L54" s="12"/>
      <c r="M54" s="12"/>
      <c r="N54" s="12"/>
      <c r="O54" s="2"/>
      <c r="P54" s="2"/>
      <c r="Q54" s="2"/>
      <c r="R54" s="2"/>
      <c r="S54" s="2"/>
      <c r="T54" s="2"/>
      <c r="U54" s="2"/>
      <c r="V54" s="2"/>
      <c r="W54" s="2"/>
      <c r="X54" s="2"/>
      <c r="Y54" s="2"/>
      <c r="Z54" s="2"/>
      <c r="AA54" s="2"/>
      <c r="AB54" s="2"/>
      <c r="AC54" s="2"/>
      <c r="AD54" s="2"/>
      <c r="AE54" s="2"/>
      <c r="AF54" s="2"/>
      <c r="AG54" s="2"/>
      <c r="AH54" s="2"/>
      <c r="AI54" s="2"/>
      <c r="AJ54" s="2"/>
      <c r="AK54" s="2"/>
      <c r="AL54" s="2"/>
    </row>
    <row r="55" spans="1:38" ht="12.75">
      <c r="A55" s="29"/>
      <c r="B55" s="29"/>
      <c r="C55" s="29"/>
      <c r="D55" s="29"/>
      <c r="E55" s="29"/>
      <c r="F55" s="29"/>
      <c r="G55" s="29"/>
      <c r="H55" s="29"/>
      <c r="I55" s="29"/>
      <c r="J55" s="29"/>
      <c r="K55" s="29"/>
      <c r="L55" s="12"/>
      <c r="M55" s="12"/>
      <c r="N55" s="12"/>
      <c r="O55" s="2"/>
      <c r="P55" s="2"/>
      <c r="Q55" s="2"/>
      <c r="R55" s="2"/>
      <c r="S55" s="2"/>
      <c r="T55" s="2"/>
      <c r="U55" s="2"/>
      <c r="V55" s="2"/>
      <c r="W55" s="2"/>
      <c r="X55" s="2"/>
      <c r="Y55" s="2"/>
      <c r="Z55" s="2"/>
      <c r="AA55" s="2"/>
      <c r="AB55" s="2"/>
      <c r="AC55" s="2"/>
      <c r="AD55" s="2"/>
      <c r="AE55" s="2"/>
      <c r="AF55" s="2"/>
      <c r="AG55" s="2"/>
      <c r="AH55" s="2"/>
      <c r="AI55" s="2"/>
      <c r="AJ55" s="2"/>
      <c r="AK55" s="2"/>
      <c r="AL55" s="2"/>
    </row>
    <row r="56" spans="1:38" ht="12.75">
      <c r="A56" s="29"/>
      <c r="B56" s="29"/>
      <c r="C56" s="29"/>
      <c r="D56" s="29"/>
      <c r="E56" s="29"/>
      <c r="F56" s="29"/>
      <c r="G56" s="29"/>
      <c r="H56" s="29"/>
      <c r="I56" s="29"/>
      <c r="J56" s="29"/>
      <c r="K56" s="29"/>
      <c r="L56" s="12"/>
      <c r="M56" s="12"/>
      <c r="N56" s="12"/>
      <c r="O56" s="2"/>
      <c r="P56" s="2"/>
      <c r="Q56" s="2"/>
      <c r="R56" s="2"/>
      <c r="S56" s="2"/>
      <c r="T56" s="2"/>
      <c r="U56" s="2"/>
      <c r="V56" s="2"/>
      <c r="W56" s="2"/>
      <c r="X56" s="2"/>
      <c r="Y56" s="2"/>
      <c r="Z56" s="2"/>
      <c r="AA56" s="2"/>
      <c r="AB56" s="2"/>
      <c r="AC56" s="2"/>
      <c r="AD56" s="2"/>
      <c r="AE56" s="2"/>
      <c r="AF56" s="2"/>
      <c r="AG56" s="2"/>
      <c r="AH56" s="2"/>
      <c r="AI56" s="2"/>
      <c r="AJ56" s="2"/>
      <c r="AK56" s="2"/>
      <c r="AL56" s="2"/>
    </row>
    <row r="57" spans="1:38" ht="12.75">
      <c r="A57" s="29"/>
      <c r="B57" s="41"/>
      <c r="C57" s="29"/>
      <c r="D57" s="29"/>
      <c r="E57" s="29"/>
      <c r="F57" s="29"/>
      <c r="G57" s="29"/>
      <c r="H57" s="29"/>
      <c r="I57" s="29"/>
      <c r="J57" s="29"/>
      <c r="K57" s="29"/>
      <c r="L57" s="12"/>
      <c r="M57" s="12"/>
      <c r="N57" s="12"/>
      <c r="O57" s="2"/>
      <c r="P57" s="2"/>
      <c r="Q57" s="2"/>
      <c r="R57" s="2"/>
      <c r="S57" s="2"/>
      <c r="T57" s="2"/>
      <c r="U57" s="2"/>
      <c r="V57" s="2"/>
      <c r="W57" s="2"/>
      <c r="X57" s="2"/>
      <c r="Y57" s="2"/>
      <c r="Z57" s="2"/>
      <c r="AA57" s="2"/>
      <c r="AB57" s="2"/>
      <c r="AC57" s="2"/>
      <c r="AD57" s="2"/>
      <c r="AE57" s="2"/>
      <c r="AF57" s="2"/>
      <c r="AG57" s="2"/>
      <c r="AH57" s="2"/>
      <c r="AI57" s="2"/>
      <c r="AJ57" s="2"/>
      <c r="AK57" s="2"/>
      <c r="AL57" s="2"/>
    </row>
    <row r="58" spans="1:38" ht="12.75">
      <c r="A58" s="29"/>
      <c r="B58" s="29"/>
      <c r="C58" s="29"/>
      <c r="D58" s="29"/>
      <c r="E58" s="29"/>
      <c r="F58" s="29"/>
      <c r="G58" s="29"/>
      <c r="H58" s="29"/>
      <c r="I58" s="29"/>
      <c r="J58" s="29"/>
      <c r="K58" s="29"/>
      <c r="L58" s="12"/>
      <c r="M58" s="12"/>
      <c r="N58" s="12"/>
      <c r="O58" s="2"/>
      <c r="P58" s="2"/>
      <c r="Q58" s="2"/>
      <c r="R58" s="2"/>
      <c r="S58" s="2"/>
      <c r="T58" s="2"/>
      <c r="U58" s="2"/>
      <c r="V58" s="2"/>
      <c r="W58" s="2"/>
      <c r="X58" s="2"/>
      <c r="Y58" s="2"/>
      <c r="Z58" s="2"/>
      <c r="AA58" s="2"/>
      <c r="AB58" s="2"/>
      <c r="AC58" s="2"/>
      <c r="AD58" s="2"/>
      <c r="AE58" s="2"/>
      <c r="AF58" s="2"/>
      <c r="AG58" s="2"/>
      <c r="AH58" s="2"/>
      <c r="AI58" s="2"/>
      <c r="AJ58" s="2"/>
      <c r="AK58" s="2"/>
      <c r="AL58" s="2"/>
    </row>
    <row r="59" spans="1:38" ht="12.75">
      <c r="A59" s="29"/>
      <c r="B59" s="31"/>
      <c r="C59" s="30"/>
      <c r="D59" s="29"/>
      <c r="E59" s="29"/>
      <c r="F59" s="29"/>
      <c r="G59" s="29"/>
      <c r="H59" s="29"/>
      <c r="I59" s="29"/>
      <c r="J59" s="29"/>
      <c r="K59" s="29"/>
      <c r="L59" s="12"/>
      <c r="M59" s="12"/>
      <c r="N59" s="12"/>
      <c r="O59" s="2"/>
      <c r="P59" s="2"/>
      <c r="Q59" s="2"/>
      <c r="R59" s="2"/>
      <c r="S59" s="2"/>
      <c r="T59" s="2"/>
      <c r="U59" s="2"/>
      <c r="V59" s="2"/>
      <c r="W59" s="2"/>
      <c r="X59" s="2"/>
      <c r="Y59" s="2"/>
      <c r="Z59" s="2"/>
      <c r="AA59" s="2"/>
      <c r="AB59" s="2"/>
      <c r="AC59" s="2"/>
      <c r="AD59" s="2"/>
      <c r="AE59" s="2"/>
      <c r="AF59" s="2"/>
      <c r="AG59" s="2"/>
      <c r="AH59" s="2"/>
      <c r="AI59" s="2"/>
      <c r="AJ59" s="2"/>
      <c r="AK59" s="2"/>
      <c r="AL59" s="2"/>
    </row>
    <row r="60" spans="1:38" ht="12.75">
      <c r="A60" s="29"/>
      <c r="B60" s="29"/>
      <c r="C60" s="30"/>
      <c r="D60" s="29"/>
      <c r="E60" s="29"/>
      <c r="F60" s="29"/>
      <c r="G60" s="29"/>
      <c r="H60" s="29"/>
      <c r="I60" s="29"/>
      <c r="J60" s="29"/>
      <c r="K60" s="29"/>
      <c r="L60" s="12"/>
      <c r="M60" s="12"/>
      <c r="N60" s="12"/>
      <c r="O60" s="2"/>
      <c r="P60" s="2"/>
      <c r="Q60" s="2"/>
      <c r="R60" s="2"/>
      <c r="S60" s="2"/>
      <c r="T60" s="2"/>
      <c r="U60" s="2"/>
      <c r="V60" s="2"/>
      <c r="W60" s="2"/>
      <c r="X60" s="2"/>
      <c r="Y60" s="2"/>
      <c r="Z60" s="2"/>
      <c r="AA60" s="2"/>
      <c r="AB60" s="2"/>
      <c r="AC60" s="2"/>
      <c r="AD60" s="2"/>
      <c r="AE60" s="2"/>
      <c r="AF60" s="2"/>
      <c r="AG60" s="2"/>
      <c r="AH60" s="2"/>
      <c r="AI60" s="2"/>
      <c r="AJ60" s="2"/>
      <c r="AK60" s="2"/>
      <c r="AL60" s="2"/>
    </row>
    <row r="61" spans="1:38" ht="12.75">
      <c r="A61" s="29"/>
      <c r="B61" s="29"/>
      <c r="C61" s="30"/>
      <c r="D61" s="29"/>
      <c r="E61" s="29"/>
      <c r="F61" s="29"/>
      <c r="G61" s="29"/>
      <c r="H61" s="29"/>
      <c r="I61" s="29"/>
      <c r="J61" s="29"/>
      <c r="K61" s="29"/>
      <c r="L61" s="12"/>
      <c r="M61" s="12"/>
      <c r="N61" s="12"/>
      <c r="O61" s="2"/>
      <c r="P61" s="2"/>
      <c r="Q61" s="2"/>
      <c r="R61" s="2"/>
      <c r="S61" s="2"/>
      <c r="T61" s="2"/>
      <c r="U61" s="2"/>
      <c r="V61" s="2"/>
      <c r="W61" s="2"/>
      <c r="X61" s="2"/>
      <c r="Y61" s="2"/>
      <c r="Z61" s="2"/>
      <c r="AA61" s="2"/>
      <c r="AB61" s="2"/>
      <c r="AC61" s="2"/>
      <c r="AD61" s="2"/>
      <c r="AE61" s="2"/>
      <c r="AF61" s="2"/>
      <c r="AG61" s="2"/>
      <c r="AH61" s="2"/>
      <c r="AI61" s="2"/>
      <c r="AJ61" s="2"/>
      <c r="AK61" s="2"/>
      <c r="AL61" s="2"/>
    </row>
    <row r="62" spans="1:38" ht="12.75">
      <c r="A62" s="29"/>
      <c r="B62" s="31"/>
      <c r="C62" s="30"/>
      <c r="D62" s="29"/>
      <c r="E62" s="29"/>
      <c r="F62" s="29"/>
      <c r="G62" s="29"/>
      <c r="H62" s="29"/>
      <c r="I62" s="29"/>
      <c r="J62" s="29"/>
      <c r="K62" s="29"/>
      <c r="L62" s="12"/>
      <c r="M62" s="12"/>
      <c r="N62" s="12"/>
      <c r="O62" s="2"/>
      <c r="P62" s="2"/>
      <c r="Q62" s="2"/>
      <c r="R62" s="2"/>
      <c r="S62" s="2"/>
      <c r="T62" s="2"/>
      <c r="U62" s="2"/>
      <c r="V62" s="2"/>
      <c r="W62" s="2"/>
      <c r="X62" s="2"/>
      <c r="Y62" s="2"/>
      <c r="Z62" s="2"/>
      <c r="AA62" s="2"/>
      <c r="AB62" s="2"/>
      <c r="AC62" s="2"/>
      <c r="AD62" s="2"/>
      <c r="AE62" s="2"/>
      <c r="AF62" s="2"/>
      <c r="AG62" s="2"/>
      <c r="AH62" s="2"/>
      <c r="AI62" s="2"/>
      <c r="AJ62" s="2"/>
      <c r="AK62" s="2"/>
      <c r="AL62" s="2"/>
    </row>
    <row r="63" spans="1:38" ht="12.75">
      <c r="A63" s="29"/>
      <c r="B63" s="31"/>
      <c r="C63" s="30"/>
      <c r="D63" s="29"/>
      <c r="E63" s="29"/>
      <c r="F63" s="29"/>
      <c r="G63" s="29"/>
      <c r="H63" s="29"/>
      <c r="I63" s="29"/>
      <c r="J63" s="29"/>
      <c r="K63" s="29"/>
      <c r="L63" s="12"/>
      <c r="M63" s="12"/>
      <c r="N63" s="12"/>
      <c r="O63" s="2"/>
      <c r="P63" s="2"/>
      <c r="Q63" s="2"/>
      <c r="R63" s="2"/>
      <c r="S63" s="2"/>
      <c r="T63" s="2"/>
      <c r="U63" s="2"/>
      <c r="V63" s="2"/>
      <c r="W63" s="2"/>
      <c r="X63" s="2"/>
      <c r="Y63" s="2"/>
      <c r="Z63" s="2"/>
      <c r="AA63" s="2"/>
      <c r="AB63" s="2"/>
      <c r="AC63" s="2"/>
      <c r="AD63" s="2"/>
      <c r="AE63" s="2"/>
      <c r="AF63" s="2"/>
      <c r="AG63" s="2"/>
      <c r="AH63" s="2"/>
      <c r="AI63" s="2"/>
      <c r="AJ63" s="2"/>
      <c r="AK63" s="2"/>
      <c r="AL63" s="2"/>
    </row>
    <row r="64" spans="1:38" ht="12.75">
      <c r="A64" s="29"/>
      <c r="B64" s="29"/>
      <c r="C64" s="30"/>
      <c r="D64" s="29"/>
      <c r="E64" s="29"/>
      <c r="F64" s="29"/>
      <c r="G64" s="29"/>
      <c r="H64" s="29"/>
      <c r="I64" s="29"/>
      <c r="J64" s="29"/>
      <c r="K64" s="29"/>
      <c r="L64" s="12"/>
      <c r="M64" s="12"/>
      <c r="N64" s="12"/>
      <c r="O64" s="2"/>
      <c r="P64" s="2"/>
      <c r="Q64" s="2"/>
      <c r="R64" s="2"/>
      <c r="S64" s="2"/>
      <c r="T64" s="2"/>
      <c r="U64" s="2"/>
      <c r="V64" s="2"/>
      <c r="W64" s="2"/>
      <c r="X64" s="2"/>
      <c r="Y64" s="2"/>
      <c r="Z64" s="2"/>
      <c r="AA64" s="2"/>
      <c r="AB64" s="2"/>
      <c r="AC64" s="2"/>
      <c r="AD64" s="2"/>
      <c r="AE64" s="2"/>
      <c r="AF64" s="2"/>
      <c r="AG64" s="2"/>
      <c r="AH64" s="2"/>
      <c r="AI64" s="2"/>
      <c r="AJ64" s="2"/>
      <c r="AK64" s="2"/>
      <c r="AL64" s="2"/>
    </row>
    <row r="65" spans="1:38" ht="12.75">
      <c r="A65" s="29"/>
      <c r="B65" s="29"/>
      <c r="C65" s="30"/>
      <c r="D65" s="29"/>
      <c r="E65" s="29"/>
      <c r="F65" s="29"/>
      <c r="G65" s="29"/>
      <c r="H65" s="29"/>
      <c r="I65" s="29"/>
      <c r="J65" s="29"/>
      <c r="K65" s="29"/>
      <c r="L65" s="12"/>
      <c r="M65" s="12"/>
      <c r="N65" s="12"/>
      <c r="O65" s="2"/>
      <c r="P65" s="2"/>
      <c r="Q65" s="2"/>
      <c r="R65" s="2"/>
      <c r="S65" s="2"/>
      <c r="T65" s="2"/>
      <c r="U65" s="2"/>
      <c r="V65" s="2"/>
      <c r="W65" s="2"/>
      <c r="X65" s="2"/>
      <c r="Y65" s="2"/>
      <c r="Z65" s="2"/>
      <c r="AA65" s="2"/>
      <c r="AB65" s="2"/>
      <c r="AC65" s="2"/>
      <c r="AD65" s="2"/>
      <c r="AE65" s="2"/>
      <c r="AF65" s="2"/>
      <c r="AG65" s="2"/>
      <c r="AH65" s="2"/>
      <c r="AI65" s="2"/>
      <c r="AJ65" s="2"/>
      <c r="AK65" s="2"/>
      <c r="AL65" s="2"/>
    </row>
    <row r="66" spans="1:38" ht="12.75">
      <c r="A66" s="29"/>
      <c r="B66" s="31"/>
      <c r="C66" s="30"/>
      <c r="D66" s="29"/>
      <c r="E66" s="29"/>
      <c r="F66" s="29"/>
      <c r="G66" s="29"/>
      <c r="H66" s="29"/>
      <c r="I66" s="29"/>
      <c r="J66" s="29"/>
      <c r="K66" s="29"/>
      <c r="L66" s="12"/>
      <c r="M66" s="12"/>
      <c r="N66" s="12"/>
      <c r="O66" s="2"/>
      <c r="P66" s="2"/>
      <c r="Q66" s="2"/>
      <c r="R66" s="2"/>
      <c r="S66" s="2"/>
      <c r="T66" s="2"/>
      <c r="U66" s="2"/>
      <c r="V66" s="2"/>
      <c r="W66" s="2"/>
      <c r="X66" s="2"/>
      <c r="Y66" s="2"/>
      <c r="Z66" s="2"/>
      <c r="AA66" s="2"/>
      <c r="AB66" s="2"/>
      <c r="AC66" s="2"/>
      <c r="AD66" s="2"/>
      <c r="AE66" s="2"/>
      <c r="AF66" s="2"/>
      <c r="AG66" s="2"/>
      <c r="AH66" s="2"/>
      <c r="AI66" s="2"/>
      <c r="AJ66" s="2"/>
      <c r="AK66" s="2"/>
      <c r="AL66" s="2"/>
    </row>
    <row r="67" spans="1:38" ht="12.75">
      <c r="A67" s="32"/>
      <c r="B67" s="31"/>
      <c r="C67" s="30"/>
      <c r="D67" s="29"/>
      <c r="E67" s="29"/>
      <c r="F67" s="29"/>
      <c r="G67" s="29"/>
      <c r="H67" s="29"/>
      <c r="I67" s="29"/>
      <c r="J67" s="29"/>
      <c r="K67" s="29"/>
      <c r="L67" s="12"/>
      <c r="M67" s="12"/>
      <c r="N67" s="12"/>
      <c r="O67" s="2"/>
      <c r="P67" s="2"/>
      <c r="Q67" s="2"/>
      <c r="R67" s="2"/>
      <c r="S67" s="2"/>
      <c r="T67" s="2"/>
      <c r="U67" s="2"/>
      <c r="V67" s="2"/>
      <c r="W67" s="2"/>
      <c r="X67" s="2"/>
      <c r="Y67" s="2"/>
      <c r="Z67" s="2"/>
      <c r="AA67" s="2"/>
      <c r="AB67" s="2"/>
      <c r="AC67" s="2"/>
      <c r="AD67" s="2"/>
      <c r="AE67" s="2"/>
      <c r="AF67" s="2"/>
      <c r="AG67" s="2"/>
      <c r="AH67" s="2"/>
      <c r="AI67" s="2"/>
      <c r="AJ67" s="2"/>
      <c r="AK67" s="2"/>
      <c r="AL67" s="2"/>
    </row>
    <row r="68" spans="1:38" ht="15">
      <c r="A68" s="2"/>
      <c r="B68" s="33"/>
      <c r="C68" s="34"/>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row>
    <row r="69" spans="1:38" ht="15">
      <c r="A69" s="2"/>
      <c r="B69" s="33"/>
      <c r="C69" s="34"/>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row>
    <row r="70" spans="1:38" ht="15">
      <c r="A70" s="2"/>
      <c r="B70" s="33"/>
      <c r="C70" s="34"/>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row>
    <row r="71" spans="1:38" ht="15">
      <c r="A71" s="2"/>
      <c r="B71" s="33"/>
      <c r="C71" s="34"/>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row>
    <row r="72" spans="1:38" ht="15">
      <c r="A72" s="2"/>
      <c r="B72" s="33"/>
      <c r="C72" s="34"/>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row>
    <row r="73" spans="1:38" ht="15">
      <c r="A73" s="2"/>
      <c r="B73" s="33"/>
      <c r="C73" s="34"/>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row>
    <row r="74" spans="1:38" ht="15">
      <c r="A74" s="2"/>
      <c r="B74" s="33"/>
      <c r="C74" s="34"/>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row>
    <row r="75" spans="1:38" ht="15">
      <c r="A75" s="2"/>
      <c r="B75" s="33"/>
      <c r="C75" s="34"/>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row>
    <row r="76" spans="1:38" ht="15">
      <c r="A76" s="2"/>
      <c r="B76" s="33"/>
      <c r="C76" s="34"/>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row>
    <row r="77" spans="1:38" ht="15">
      <c r="A77" s="2"/>
      <c r="B77" s="33"/>
      <c r="C77" s="34"/>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row>
    <row r="78" spans="1:38" ht="15">
      <c r="A78" s="2"/>
      <c r="B78" s="33"/>
      <c r="C78" s="34"/>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row>
    <row r="79" spans="1:38" ht="15">
      <c r="A79" s="2"/>
      <c r="B79" s="33"/>
      <c r="C79" s="34"/>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row>
    <row r="80" spans="1:38" ht="15">
      <c r="A80" s="2"/>
      <c r="B80" s="33"/>
      <c r="C80" s="34"/>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row>
    <row r="81" spans="1:38" ht="15">
      <c r="A81" s="2"/>
      <c r="B81" s="33"/>
      <c r="C81" s="34"/>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row>
    <row r="82" spans="1:38" ht="15">
      <c r="A82" s="2"/>
      <c r="B82" s="33"/>
      <c r="C82" s="34"/>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row>
    <row r="83" spans="1:38" ht="15">
      <c r="A83" s="2"/>
      <c r="B83" s="33"/>
      <c r="C83" s="34"/>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row>
    <row r="84" spans="1:38" ht="15">
      <c r="A84" s="2"/>
      <c r="B84" s="33"/>
      <c r="C84" s="34"/>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row>
    <row r="85" spans="1:38" ht="15">
      <c r="A85" s="2"/>
      <c r="B85" s="33"/>
      <c r="C85" s="34"/>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row>
    <row r="86" spans="1:38" ht="15">
      <c r="A86" s="2"/>
      <c r="B86" s="33"/>
      <c r="C86" s="34"/>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row>
    <row r="87" spans="1:38" ht="15">
      <c r="A87" s="2"/>
      <c r="B87" s="33"/>
      <c r="C87" s="34"/>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row>
    <row r="88" spans="1:38" ht="15">
      <c r="A88" s="2"/>
      <c r="B88" s="33"/>
      <c r="C88" s="34"/>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row>
    <row r="89" spans="1:38" ht="15">
      <c r="A89" s="2"/>
      <c r="B89" s="33"/>
      <c r="C89" s="34"/>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row>
    <row r="90" spans="1:38" ht="15">
      <c r="A90" s="2"/>
      <c r="B90" s="33"/>
      <c r="C90" s="34"/>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row>
    <row r="91" spans="1:38" ht="15">
      <c r="A91" s="2"/>
      <c r="B91" s="33"/>
      <c r="C91" s="34"/>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row>
    <row r="92" spans="1:38" ht="15">
      <c r="A92" s="2"/>
      <c r="B92" s="33"/>
      <c r="C92" s="34"/>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row>
    <row r="93" spans="1:38" ht="15">
      <c r="A93" s="2"/>
      <c r="B93" s="33"/>
      <c r="C93" s="34"/>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row>
    <row r="94" spans="1:38" ht="15">
      <c r="A94" s="2"/>
      <c r="B94" s="33"/>
      <c r="C94" s="34"/>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row>
    <row r="95" spans="1:38" ht="15">
      <c r="A95" s="2"/>
      <c r="B95" s="33"/>
      <c r="C95" s="34"/>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row>
    <row r="96" spans="1:38" ht="15">
      <c r="A96" s="2"/>
      <c r="B96" s="33"/>
      <c r="C96" s="34"/>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row>
    <row r="97" spans="1:38" ht="15">
      <c r="A97" s="2"/>
      <c r="B97" s="33"/>
      <c r="C97" s="34"/>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row>
    <row r="98" spans="1:38" ht="15">
      <c r="A98" s="2"/>
      <c r="B98" s="33"/>
      <c r="C98" s="34"/>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row>
    <row r="99" spans="1:38" ht="15">
      <c r="A99" s="2"/>
      <c r="B99" s="33"/>
      <c r="C99" s="34"/>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row>
    <row r="100" spans="1:38" ht="15">
      <c r="A100" s="2"/>
      <c r="B100" s="33"/>
      <c r="C100" s="34"/>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row>
    <row r="101" spans="1:38" ht="15">
      <c r="A101" s="2"/>
      <c r="B101" s="33"/>
      <c r="C101" s="34"/>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row>
    <row r="102" spans="1:38" ht="15">
      <c r="A102" s="2"/>
      <c r="B102" s="33"/>
      <c r="C102" s="34"/>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row>
    <row r="103" spans="1:38" ht="15">
      <c r="A103" s="2"/>
      <c r="B103" s="33"/>
      <c r="C103" s="34"/>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row>
    <row r="104" spans="1:38" ht="15">
      <c r="A104" s="2"/>
      <c r="B104" s="33"/>
      <c r="C104" s="34"/>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row>
    <row r="105" spans="1:38" ht="15">
      <c r="A105" s="2"/>
      <c r="B105" s="33"/>
      <c r="C105" s="34"/>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row>
    <row r="106" spans="1:38" ht="15">
      <c r="A106" s="2"/>
      <c r="B106" s="33"/>
      <c r="C106" s="34"/>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row>
    <row r="107" spans="1:38" ht="15">
      <c r="A107" s="2"/>
      <c r="B107" s="33"/>
      <c r="C107" s="34"/>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row>
    <row r="108" spans="1:38" ht="15">
      <c r="A108" s="2"/>
      <c r="B108" s="33"/>
      <c r="C108" s="34"/>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row>
    <row r="109" spans="1:38" ht="15">
      <c r="A109" s="2"/>
      <c r="B109" s="33"/>
      <c r="C109" s="34"/>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row>
    <row r="110" spans="1:38" ht="15">
      <c r="A110" s="2"/>
      <c r="B110" s="33"/>
      <c r="C110" s="34"/>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row>
    <row r="111" spans="1:38" ht="15">
      <c r="A111" s="2"/>
      <c r="B111" s="33"/>
      <c r="C111" s="34"/>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row>
    <row r="112" spans="1:38" ht="15">
      <c r="A112" s="2"/>
      <c r="B112" s="33"/>
      <c r="C112" s="34"/>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row>
    <row r="113" spans="1:38" ht="15">
      <c r="A113" s="2"/>
      <c r="B113" s="33"/>
      <c r="C113" s="34"/>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row>
    <row r="114" spans="1:38" ht="15">
      <c r="A114" s="2"/>
      <c r="B114" s="33"/>
      <c r="C114" s="34"/>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row>
    <row r="115" spans="1:38" ht="15">
      <c r="A115" s="2"/>
      <c r="B115" s="33"/>
      <c r="C115" s="34"/>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row>
    <row r="116" spans="1:38" ht="15">
      <c r="A116" s="2"/>
      <c r="B116" s="33"/>
      <c r="C116" s="34"/>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row>
    <row r="117" spans="1:38" ht="15">
      <c r="A117" s="2"/>
      <c r="B117" s="33"/>
      <c r="C117" s="34"/>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row>
    <row r="118" spans="1:38" ht="15">
      <c r="A118" s="2"/>
      <c r="B118" s="33"/>
      <c r="C118" s="34"/>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row>
    <row r="119" spans="1:38" ht="15">
      <c r="A119" s="2"/>
      <c r="B119" s="33"/>
      <c r="C119" s="34"/>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row>
    <row r="120" spans="1:38" ht="15">
      <c r="A120" s="2"/>
      <c r="B120" s="33"/>
      <c r="C120" s="34"/>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row>
    <row r="121" spans="1:38" ht="15">
      <c r="A121" s="2"/>
      <c r="B121" s="33"/>
      <c r="C121" s="34"/>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row>
    <row r="122" spans="1:38" ht="15">
      <c r="A122" s="2"/>
      <c r="B122" s="33"/>
      <c r="C122" s="34"/>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row>
    <row r="123" spans="1:38" ht="15">
      <c r="A123" s="2"/>
      <c r="B123" s="33"/>
      <c r="C123" s="34"/>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row>
    <row r="124" spans="1:38" ht="15">
      <c r="A124" s="2"/>
      <c r="B124" s="33"/>
      <c r="C124" s="34"/>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row>
    <row r="125" spans="1:38" ht="15">
      <c r="A125" s="2"/>
      <c r="B125" s="33"/>
      <c r="C125" s="34"/>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row>
    <row r="126" spans="1:38" ht="15">
      <c r="A126" s="2"/>
      <c r="B126" s="33"/>
      <c r="C126" s="34"/>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row>
    <row r="127" spans="1:38" ht="15">
      <c r="A127" s="2"/>
      <c r="B127" s="33"/>
      <c r="C127" s="34"/>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row>
    <row r="128" spans="1:38" ht="15">
      <c r="A128" s="2"/>
      <c r="B128" s="33"/>
      <c r="C128" s="34"/>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row>
    <row r="129" spans="1:38" ht="15">
      <c r="A129" s="2"/>
      <c r="B129" s="33"/>
      <c r="C129" s="34"/>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row>
    <row r="130" spans="1:38" ht="15">
      <c r="A130" s="2"/>
      <c r="B130" s="33"/>
      <c r="C130" s="34"/>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row>
    <row r="131" spans="1:38" ht="15">
      <c r="A131" s="2"/>
      <c r="B131" s="33"/>
      <c r="C131" s="34"/>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row>
    <row r="132" spans="1:38" ht="15">
      <c r="A132" s="2"/>
      <c r="B132" s="33"/>
      <c r="C132" s="34"/>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row>
    <row r="133" spans="1:38" ht="15">
      <c r="A133" s="2"/>
      <c r="B133" s="33"/>
      <c r="C133" s="34"/>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row>
    <row r="134" spans="1:38" ht="15">
      <c r="A134" s="2"/>
      <c r="B134" s="33"/>
      <c r="C134" s="34"/>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row>
    <row r="135" spans="1:38" ht="15">
      <c r="A135" s="2"/>
      <c r="B135" s="33"/>
      <c r="C135" s="34"/>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row>
    <row r="136" spans="1:38" ht="15">
      <c r="A136" s="2"/>
      <c r="B136" s="33"/>
      <c r="C136" s="34"/>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row>
    <row r="137" spans="1:38" ht="15">
      <c r="A137" s="2"/>
      <c r="B137" s="33"/>
      <c r="C137" s="34"/>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row>
    <row r="138" spans="1:38" ht="15">
      <c r="A138" s="2"/>
      <c r="B138" s="33"/>
      <c r="C138" s="34"/>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row>
    <row r="139" spans="1:38" ht="15">
      <c r="A139" s="2"/>
      <c r="B139" s="33"/>
      <c r="C139" s="34"/>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row>
    <row r="140" spans="1:38" ht="15">
      <c r="A140" s="2"/>
      <c r="B140" s="33"/>
      <c r="C140" s="34"/>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row>
    <row r="141" spans="1:38" ht="15">
      <c r="A141" s="2"/>
      <c r="B141" s="33"/>
      <c r="C141" s="34"/>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row>
    <row r="142" spans="1:38" ht="15">
      <c r="A142" s="2"/>
      <c r="B142" s="33"/>
      <c r="C142" s="34"/>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row>
    <row r="143" spans="1:38" ht="15">
      <c r="A143" s="2"/>
      <c r="B143" s="33"/>
      <c r="C143" s="34"/>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row>
    <row r="144" spans="1:38" ht="15">
      <c r="A144" s="2"/>
      <c r="B144" s="33"/>
      <c r="C144" s="34"/>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row>
    <row r="145" spans="1:38" ht="15">
      <c r="A145" s="2"/>
      <c r="B145" s="33"/>
      <c r="C145" s="34"/>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row>
    <row r="146" spans="1:38" ht="15">
      <c r="A146" s="2"/>
      <c r="B146" s="33"/>
      <c r="C146" s="34"/>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row>
    <row r="147" spans="1:38" ht="15">
      <c r="A147" s="2"/>
      <c r="B147" s="33"/>
      <c r="C147" s="34"/>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row>
    <row r="148" spans="1:38" ht="15">
      <c r="A148" s="2"/>
      <c r="B148" s="33"/>
      <c r="C148" s="34"/>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row>
    <row r="149" spans="1:38" ht="15">
      <c r="A149" s="2"/>
      <c r="B149" s="33"/>
      <c r="C149" s="34"/>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row>
    <row r="150" spans="1:38" ht="15">
      <c r="A150" s="2"/>
      <c r="B150" s="33"/>
      <c r="C150" s="34"/>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row>
    <row r="151" spans="1:38" ht="15">
      <c r="A151" s="2"/>
      <c r="B151" s="33"/>
      <c r="C151" s="34"/>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row>
    <row r="152" spans="1:38" ht="15">
      <c r="A152" s="2"/>
      <c r="B152" s="33"/>
      <c r="C152" s="34"/>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row>
    <row r="153" spans="1:38" ht="15">
      <c r="A153" s="2"/>
      <c r="B153" s="33"/>
      <c r="C153" s="34"/>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row>
    <row r="154" spans="1:38" ht="15">
      <c r="A154" s="2"/>
      <c r="B154" s="33"/>
      <c r="C154" s="34"/>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row>
    <row r="155" spans="1:38" ht="15">
      <c r="A155" s="2"/>
      <c r="B155" s="33"/>
      <c r="C155" s="34"/>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row>
    <row r="156" spans="1:38" ht="15">
      <c r="A156" s="2"/>
      <c r="B156" s="33"/>
      <c r="C156" s="34"/>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row>
    <row r="157" spans="1:38" ht="15">
      <c r="A157" s="2"/>
      <c r="B157" s="33"/>
      <c r="C157" s="34"/>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row>
    <row r="158" spans="1:38" ht="15">
      <c r="A158" s="2"/>
      <c r="B158" s="33"/>
      <c r="C158" s="34"/>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row>
    <row r="159" spans="1:38" ht="15">
      <c r="A159" s="2"/>
      <c r="B159" s="33"/>
      <c r="C159" s="34"/>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row>
    <row r="160" spans="1:38" ht="15">
      <c r="A160" s="2"/>
      <c r="B160" s="33"/>
      <c r="C160" s="34"/>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row>
    <row r="161" spans="1:38" ht="15">
      <c r="A161" s="2"/>
      <c r="B161" s="33"/>
      <c r="C161" s="34"/>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row>
    <row r="162" spans="1:38" ht="15">
      <c r="A162" s="2"/>
      <c r="B162" s="33"/>
      <c r="C162" s="34"/>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row>
    <row r="163" spans="1:38" ht="15">
      <c r="A163" s="2"/>
      <c r="B163" s="33"/>
      <c r="C163" s="34"/>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row>
  </sheetData>
  <sheetProtection/>
  <mergeCells count="5">
    <mergeCell ref="E2:L2"/>
    <mergeCell ref="F3:K3"/>
    <mergeCell ref="S8:X8"/>
    <mergeCell ref="S7:Z7"/>
    <mergeCell ref="R6:Y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N102"/>
  <sheetViews>
    <sheetView zoomScalePageLayoutView="0" workbookViewId="0" topLeftCell="A1">
      <selection activeCell="C10" sqref="C10"/>
    </sheetView>
  </sheetViews>
  <sheetFormatPr defaultColWidth="9.140625" defaultRowHeight="12.75"/>
  <cols>
    <col min="1" max="1" width="49.8515625" style="0" customWidth="1"/>
    <col min="2" max="2" width="16.28125" style="0" customWidth="1"/>
    <col min="3" max="3" width="35.57421875" style="0" customWidth="1"/>
    <col min="7" max="7" width="21.00390625" style="0" customWidth="1"/>
    <col min="12" max="12" width="42.7109375" style="0" customWidth="1"/>
    <col min="13" max="13" width="12.8515625" style="0" customWidth="1"/>
    <col min="14" max="14" width="9.421875" style="0" customWidth="1"/>
    <col min="15" max="15" width="11.28125" style="0" customWidth="1"/>
  </cols>
  <sheetData>
    <row r="1" spans="1:12" ht="23.25">
      <c r="A1" s="3" t="s">
        <v>10</v>
      </c>
      <c r="B1" s="4"/>
      <c r="C1" s="4"/>
      <c r="D1" s="4"/>
      <c r="E1" s="4"/>
      <c r="F1" s="4"/>
      <c r="G1" s="4"/>
      <c r="H1" s="4"/>
      <c r="I1" s="4"/>
      <c r="J1" s="4"/>
      <c r="K1" s="4"/>
      <c r="L1" s="22" t="s">
        <v>20</v>
      </c>
    </row>
    <row r="2" spans="1:13" ht="23.25">
      <c r="A2" s="3" t="s">
        <v>9</v>
      </c>
      <c r="B2" s="4"/>
      <c r="C2" s="4"/>
      <c r="D2" s="4"/>
      <c r="E2" s="4"/>
      <c r="F2" s="4"/>
      <c r="G2" s="4"/>
      <c r="H2" s="4"/>
      <c r="I2" s="4"/>
      <c r="J2" s="4"/>
      <c r="K2" s="4"/>
      <c r="L2" s="6" t="s">
        <v>5</v>
      </c>
      <c r="M2">
        <f>+B14</f>
        <v>0</v>
      </c>
    </row>
    <row r="3" spans="1:13" ht="15">
      <c r="A3" s="5" t="s">
        <v>1</v>
      </c>
      <c r="B3" s="4"/>
      <c r="C3" s="4"/>
      <c r="D3" s="4"/>
      <c r="E3" s="4"/>
      <c r="F3" s="4"/>
      <c r="G3" s="4"/>
      <c r="H3" s="4"/>
      <c r="I3" s="4"/>
      <c r="J3" s="4"/>
      <c r="K3" s="4"/>
      <c r="L3" s="6" t="s">
        <v>37</v>
      </c>
      <c r="M3" s="7">
        <f>(M2*453.59237*1000)/(40468564.2)</f>
        <v>0</v>
      </c>
    </row>
    <row r="4" spans="1:14" ht="15">
      <c r="A4" s="5" t="s">
        <v>15</v>
      </c>
      <c r="B4" s="4"/>
      <c r="C4" s="4"/>
      <c r="D4" s="4"/>
      <c r="E4" s="4"/>
      <c r="F4" s="4"/>
      <c r="G4" s="4"/>
      <c r="H4" s="4"/>
      <c r="I4" s="4"/>
      <c r="J4" s="4"/>
      <c r="K4" s="4"/>
      <c r="L4" t="s">
        <v>28</v>
      </c>
      <c r="M4" s="47">
        <f>((B13*B12*1000000)/(760*24.45))</f>
        <v>0</v>
      </c>
      <c r="N4" s="10" t="s">
        <v>49</v>
      </c>
    </row>
    <row r="5" spans="1:14" ht="15.75">
      <c r="A5" s="11"/>
      <c r="B5" s="4"/>
      <c r="C5" s="4"/>
      <c r="D5" s="4"/>
      <c r="E5" s="4"/>
      <c r="F5" s="4"/>
      <c r="G5" s="4"/>
      <c r="H5" s="4"/>
      <c r="I5" s="4"/>
      <c r="J5" s="4"/>
      <c r="K5" s="4"/>
      <c r="L5" s="6" t="s">
        <v>36</v>
      </c>
      <c r="M5">
        <f>+IF(B11="ground",1,3.3)</f>
        <v>1</v>
      </c>
      <c r="N5" s="10" t="s">
        <v>8</v>
      </c>
    </row>
    <row r="6" spans="1:14" ht="20.25">
      <c r="A6" s="49" t="s">
        <v>18</v>
      </c>
      <c r="B6" s="4"/>
      <c r="C6" s="4"/>
      <c r="D6" s="4"/>
      <c r="E6" s="4"/>
      <c r="F6" s="4"/>
      <c r="G6" s="4"/>
      <c r="H6" s="4"/>
      <c r="I6" s="4"/>
      <c r="J6" s="4"/>
      <c r="K6" s="4"/>
      <c r="L6" s="6" t="s">
        <v>2</v>
      </c>
      <c r="M6">
        <f>+IF(B11="ground",0.5,1.5)</f>
        <v>0.5</v>
      </c>
      <c r="N6" s="10" t="s">
        <v>19</v>
      </c>
    </row>
    <row r="7" spans="1:13" ht="26.25" customHeight="1">
      <c r="A7" s="16" t="s">
        <v>7</v>
      </c>
      <c r="B7" s="14"/>
      <c r="C7" s="2"/>
      <c r="D7" s="2"/>
      <c r="E7" s="2"/>
      <c r="F7" s="2"/>
      <c r="G7" s="2"/>
      <c r="H7" s="2"/>
      <c r="I7" s="2"/>
      <c r="J7" s="2"/>
      <c r="K7" s="2"/>
      <c r="L7" s="6" t="s">
        <v>35</v>
      </c>
      <c r="M7">
        <f>M3/(M5*100)</f>
        <v>0</v>
      </c>
    </row>
    <row r="8" spans="1:14" ht="15" customHeight="1">
      <c r="A8" s="1" t="s">
        <v>0</v>
      </c>
      <c r="B8" s="57"/>
      <c r="C8" s="2"/>
      <c r="D8" s="2"/>
      <c r="E8" s="2"/>
      <c r="F8" s="2"/>
      <c r="G8" s="2"/>
      <c r="H8" s="2"/>
      <c r="I8" s="2"/>
      <c r="J8" s="2"/>
      <c r="K8" s="2"/>
      <c r="L8" s="66" t="s">
        <v>67</v>
      </c>
      <c r="M8" s="67">
        <v>0.9</v>
      </c>
      <c r="N8" s="10" t="s">
        <v>66</v>
      </c>
    </row>
    <row r="9" spans="1:12" ht="12.75">
      <c r="A9" s="1" t="s">
        <v>14</v>
      </c>
      <c r="B9" s="57"/>
      <c r="C9" s="2"/>
      <c r="D9" s="2"/>
      <c r="E9" s="2"/>
      <c r="F9" s="2"/>
      <c r="G9" s="2"/>
      <c r="H9" s="2"/>
      <c r="I9" s="2"/>
      <c r="J9" s="2"/>
      <c r="K9" s="2"/>
      <c r="L9" s="51"/>
    </row>
    <row r="10" spans="1:11" ht="12.75">
      <c r="A10" s="1" t="s">
        <v>39</v>
      </c>
      <c r="B10" s="57" t="s">
        <v>59</v>
      </c>
      <c r="C10" s="2"/>
      <c r="D10" s="2"/>
      <c r="E10" s="2"/>
      <c r="F10" s="2"/>
      <c r="G10" s="2"/>
      <c r="H10" s="2"/>
      <c r="I10" s="2"/>
      <c r="J10" s="2"/>
      <c r="K10" s="2"/>
    </row>
    <row r="11" spans="1:12" ht="12.75">
      <c r="A11" s="1" t="s">
        <v>40</v>
      </c>
      <c r="B11" s="57" t="s">
        <v>57</v>
      </c>
      <c r="C11" s="2"/>
      <c r="D11" s="2"/>
      <c r="E11" s="2"/>
      <c r="F11" s="2"/>
      <c r="G11" s="2"/>
      <c r="H11" s="2"/>
      <c r="I11" s="2"/>
      <c r="J11" s="2"/>
      <c r="K11" s="2"/>
      <c r="L11" s="22" t="s">
        <v>12</v>
      </c>
    </row>
    <row r="12" spans="1:13" ht="12.75">
      <c r="A12" s="18" t="s">
        <v>4</v>
      </c>
      <c r="B12" s="58"/>
      <c r="C12" s="2"/>
      <c r="D12" s="2"/>
      <c r="E12" s="2"/>
      <c r="F12" s="2"/>
      <c r="G12" s="2"/>
      <c r="H12" s="2"/>
      <c r="I12" s="2"/>
      <c r="J12" s="2"/>
      <c r="K12" s="2"/>
      <c r="L12" t="s">
        <v>65</v>
      </c>
      <c r="M12">
        <f>B20</f>
        <v>0</v>
      </c>
    </row>
    <row r="13" spans="1:13" ht="12.75">
      <c r="A13" s="1" t="s">
        <v>61</v>
      </c>
      <c r="B13" s="59"/>
      <c r="C13" s="2"/>
      <c r="D13" s="2"/>
      <c r="E13" s="2"/>
      <c r="F13" s="2"/>
      <c r="G13" s="2"/>
      <c r="H13" s="2"/>
      <c r="I13" s="2"/>
      <c r="J13" s="2"/>
      <c r="K13" s="2"/>
      <c r="L13" t="s">
        <v>34</v>
      </c>
      <c r="M13">
        <v>0.02</v>
      </c>
    </row>
    <row r="14" spans="1:13" ht="12.75">
      <c r="A14" s="1" t="s">
        <v>56</v>
      </c>
      <c r="B14" s="60"/>
      <c r="C14" s="2"/>
      <c r="D14" s="2"/>
      <c r="E14" s="2"/>
      <c r="F14" s="2"/>
      <c r="G14" s="2"/>
      <c r="H14" s="2"/>
      <c r="I14" s="2"/>
      <c r="J14" s="2"/>
      <c r="K14" s="2"/>
      <c r="L14" t="s">
        <v>63</v>
      </c>
      <c r="M14" s="48">
        <f>(((M4/(1000000))*(M15))/(M13))*1</f>
        <v>0</v>
      </c>
    </row>
    <row r="15" spans="1:14" ht="14.25">
      <c r="A15" s="52"/>
      <c r="B15" s="61"/>
      <c r="C15" s="2"/>
      <c r="D15" s="2"/>
      <c r="E15" s="2"/>
      <c r="F15" s="2"/>
      <c r="G15" s="2"/>
      <c r="H15" s="2"/>
      <c r="I15" s="2"/>
      <c r="J15" s="2"/>
      <c r="K15" s="2"/>
      <c r="L15" s="6" t="s">
        <v>33</v>
      </c>
      <c r="M15">
        <f>(284*(M13)^0.77)*60*3</f>
        <v>2514.1080684266635</v>
      </c>
      <c r="N15" s="10" t="s">
        <v>3</v>
      </c>
    </row>
    <row r="16" spans="1:13" ht="15.75" customHeight="1">
      <c r="A16" s="15" t="s">
        <v>6</v>
      </c>
      <c r="B16" s="62"/>
      <c r="C16" s="2"/>
      <c r="D16" s="2"/>
      <c r="E16" s="2"/>
      <c r="F16" s="2"/>
      <c r="G16" s="2"/>
      <c r="H16" s="2"/>
      <c r="I16" s="2"/>
      <c r="J16" s="2"/>
      <c r="K16" s="2"/>
      <c r="L16" s="25" t="s">
        <v>53</v>
      </c>
      <c r="M16" t="e">
        <f>+(B18*(M26/B22))/3.5</f>
        <v>#DIV/0!</v>
      </c>
    </row>
    <row r="17" spans="1:13" ht="15.75">
      <c r="A17" s="27" t="s">
        <v>21</v>
      </c>
      <c r="B17" s="62"/>
      <c r="C17" s="2"/>
      <c r="D17" s="2"/>
      <c r="E17" s="2"/>
      <c r="F17" s="2"/>
      <c r="G17" s="2"/>
      <c r="H17" s="2"/>
      <c r="I17" s="2"/>
      <c r="J17" s="2"/>
      <c r="K17" s="2"/>
      <c r="L17" s="25" t="s">
        <v>52</v>
      </c>
      <c r="M17" s="48" t="e">
        <f>M16*(M13/M12)^(B19-1)</f>
        <v>#DIV/0!</v>
      </c>
    </row>
    <row r="18" spans="1:13" ht="13.5" customHeight="1">
      <c r="A18" s="1" t="s">
        <v>54</v>
      </c>
      <c r="B18" s="60"/>
      <c r="C18" s="2"/>
      <c r="D18" s="2"/>
      <c r="E18" s="2"/>
      <c r="F18" s="2"/>
      <c r="G18" s="2"/>
      <c r="H18" s="2"/>
      <c r="I18" s="2"/>
      <c r="J18" s="2"/>
      <c r="K18" s="2"/>
      <c r="L18" t="s">
        <v>62</v>
      </c>
      <c r="M18" s="48">
        <f>+(M7*(M15)/60*M6*M8)/(M13)</f>
        <v>0</v>
      </c>
    </row>
    <row r="19" spans="1:11" ht="12.75">
      <c r="A19" s="28" t="s">
        <v>24</v>
      </c>
      <c r="B19" s="63"/>
      <c r="C19" s="2"/>
      <c r="D19" s="2"/>
      <c r="E19" s="2"/>
      <c r="F19" s="2"/>
      <c r="G19" s="2"/>
      <c r="H19" s="2"/>
      <c r="I19" s="2"/>
      <c r="J19" s="2"/>
      <c r="K19" s="2"/>
    </row>
    <row r="20" spans="1:11" ht="12.75">
      <c r="A20" s="26" t="s">
        <v>23</v>
      </c>
      <c r="B20" s="64"/>
      <c r="C20" s="2"/>
      <c r="D20" s="2"/>
      <c r="E20" s="2"/>
      <c r="F20" s="2"/>
      <c r="G20" s="2"/>
      <c r="H20" s="2"/>
      <c r="I20" s="2"/>
      <c r="J20" s="2"/>
      <c r="K20" s="2"/>
    </row>
    <row r="21" spans="1:12" ht="12.75">
      <c r="A21" s="27" t="s">
        <v>22</v>
      </c>
      <c r="B21" s="62"/>
      <c r="C21" s="2"/>
      <c r="D21" s="2"/>
      <c r="E21" s="2"/>
      <c r="F21" s="2"/>
      <c r="G21" s="2"/>
      <c r="H21" s="2"/>
      <c r="I21" s="2"/>
      <c r="J21" s="2"/>
      <c r="K21" s="2"/>
      <c r="L21" s="13" t="s">
        <v>13</v>
      </c>
    </row>
    <row r="22" spans="1:14" ht="14.25" customHeight="1">
      <c r="A22" s="1" t="s">
        <v>55</v>
      </c>
      <c r="B22" s="60"/>
      <c r="C22" s="2"/>
      <c r="D22" s="2"/>
      <c r="E22" s="2"/>
      <c r="F22" s="2"/>
      <c r="G22" s="2"/>
      <c r="H22" s="2"/>
      <c r="I22" s="2"/>
      <c r="J22" s="2"/>
      <c r="K22" s="2"/>
      <c r="L22" t="s">
        <v>32</v>
      </c>
      <c r="M22">
        <f>B25</f>
        <v>0</v>
      </c>
      <c r="N22" s="24" t="s">
        <v>46</v>
      </c>
    </row>
    <row r="23" spans="1:14" ht="14.25" customHeight="1">
      <c r="A23" s="17" t="s">
        <v>11</v>
      </c>
      <c r="B23" s="65"/>
      <c r="C23" s="2"/>
      <c r="D23" s="2"/>
      <c r="E23" s="2"/>
      <c r="F23" s="2"/>
      <c r="G23" s="2"/>
      <c r="H23" s="2"/>
      <c r="I23" s="2"/>
      <c r="J23" s="2"/>
      <c r="K23" s="2"/>
      <c r="L23" s="6" t="s">
        <v>26</v>
      </c>
      <c r="M23">
        <v>0.015</v>
      </c>
      <c r="N23" s="10"/>
    </row>
    <row r="24" spans="1:14" ht="12.75">
      <c r="A24" s="17" t="s">
        <v>27</v>
      </c>
      <c r="B24" s="65"/>
      <c r="C24" s="19"/>
      <c r="D24" s="2"/>
      <c r="E24" s="2"/>
      <c r="F24" s="2"/>
      <c r="G24" s="2"/>
      <c r="H24" s="2"/>
      <c r="I24" s="2"/>
      <c r="J24" s="2"/>
      <c r="K24" s="2"/>
      <c r="L24" s="6" t="s">
        <v>31</v>
      </c>
      <c r="M24">
        <f>(379*(M23)^0.8*60*3)</f>
        <v>2370.1985184224477</v>
      </c>
      <c r="N24" s="10" t="s">
        <v>3</v>
      </c>
    </row>
    <row r="25" spans="1:14" ht="12.75">
      <c r="A25" s="1" t="s">
        <v>25</v>
      </c>
      <c r="B25" s="60"/>
      <c r="C25" s="2"/>
      <c r="D25" s="2"/>
      <c r="E25" s="2"/>
      <c r="F25" s="2"/>
      <c r="G25" s="2"/>
      <c r="H25" s="2"/>
      <c r="I25" s="2"/>
      <c r="J25" s="2"/>
      <c r="K25" s="2"/>
      <c r="L25" t="s">
        <v>63</v>
      </c>
      <c r="M25" s="48">
        <f>(((M4/(1000000))*(M24))/(M23))*1</f>
        <v>0</v>
      </c>
      <c r="N25" s="10"/>
    </row>
    <row r="26" spans="1:14" ht="15.75">
      <c r="A26" s="2"/>
      <c r="B26" s="2"/>
      <c r="C26" s="2"/>
      <c r="D26" s="2"/>
      <c r="E26" s="2"/>
      <c r="F26" s="2"/>
      <c r="G26" s="2"/>
      <c r="H26" s="2"/>
      <c r="I26" s="2"/>
      <c r="J26" s="2"/>
      <c r="K26" s="2"/>
      <c r="L26" s="25" t="s">
        <v>51</v>
      </c>
      <c r="M26" t="e">
        <f>B23*1*((M24*0.001)/M22)*B24*1</f>
        <v>#DIV/0!</v>
      </c>
      <c r="N26" s="10" t="s">
        <v>47</v>
      </c>
    </row>
    <row r="27" spans="1:14" ht="20.25">
      <c r="A27" s="53" t="s">
        <v>17</v>
      </c>
      <c r="B27" s="2"/>
      <c r="C27" s="2"/>
      <c r="D27" s="2"/>
      <c r="E27" s="2"/>
      <c r="F27" s="2"/>
      <c r="G27" s="2"/>
      <c r="H27" s="2"/>
      <c r="I27" s="2"/>
      <c r="J27" s="2"/>
      <c r="K27" s="2"/>
      <c r="L27" s="25" t="s">
        <v>50</v>
      </c>
      <c r="M27" s="48" t="e">
        <f>M26*(M22/M23)^0.25</f>
        <v>#DIV/0!</v>
      </c>
      <c r="N27" s="10" t="s">
        <v>48</v>
      </c>
    </row>
    <row r="28" spans="1:14" ht="15.75">
      <c r="A28" s="54" t="s">
        <v>29</v>
      </c>
      <c r="B28" s="2"/>
      <c r="C28" s="2"/>
      <c r="D28" s="2"/>
      <c r="E28" s="2"/>
      <c r="F28" s="2"/>
      <c r="G28" s="2"/>
      <c r="H28" s="2"/>
      <c r="I28" s="2"/>
      <c r="J28" s="2"/>
      <c r="K28" s="2"/>
      <c r="L28" t="s">
        <v>64</v>
      </c>
      <c r="M28" s="48">
        <f>(M7*(M24/60)*M6*M8)/(M23)</f>
        <v>0</v>
      </c>
      <c r="N28" s="10"/>
    </row>
    <row r="29" spans="1:11" ht="14.25">
      <c r="A29" s="8" t="s">
        <v>41</v>
      </c>
      <c r="B29" s="56">
        <f>+M4</f>
        <v>0</v>
      </c>
      <c r="C29" s="2"/>
      <c r="D29" s="2"/>
      <c r="E29" s="2"/>
      <c r="F29" s="2"/>
      <c r="G29" s="2"/>
      <c r="H29" s="2"/>
      <c r="I29" s="2"/>
      <c r="J29" s="2"/>
      <c r="K29" s="2"/>
    </row>
    <row r="30" spans="1:12" ht="12.75">
      <c r="A30" s="8" t="s">
        <v>42</v>
      </c>
      <c r="B30" s="56">
        <f>+M14</f>
        <v>0</v>
      </c>
      <c r="C30" s="2"/>
      <c r="D30" s="2"/>
      <c r="E30" s="2"/>
      <c r="F30" s="2"/>
      <c r="G30" s="2"/>
      <c r="H30" s="2"/>
      <c r="I30" s="2"/>
      <c r="J30" s="2"/>
      <c r="K30" s="2"/>
      <c r="L30" t="s">
        <v>57</v>
      </c>
    </row>
    <row r="31" spans="1:12" ht="15.75">
      <c r="A31" s="8" t="s">
        <v>38</v>
      </c>
      <c r="B31" s="56" t="e">
        <f>+M17</f>
        <v>#DIV/0!</v>
      </c>
      <c r="C31" s="2"/>
      <c r="D31" s="2"/>
      <c r="E31" s="2"/>
      <c r="F31" s="2"/>
      <c r="G31" s="2"/>
      <c r="H31" s="2"/>
      <c r="I31" s="2"/>
      <c r="J31" s="2"/>
      <c r="K31" s="2"/>
      <c r="L31" t="s">
        <v>58</v>
      </c>
    </row>
    <row r="32" spans="1:12" ht="15.75">
      <c r="A32" s="8" t="s">
        <v>43</v>
      </c>
      <c r="B32" s="56" t="e">
        <f>+(B30/B31)</f>
        <v>#DIV/0!</v>
      </c>
      <c r="C32" s="9" t="e">
        <f>IF(B32&gt;0.1,"Proceed to Refinements","Exposure not Likely Significant")</f>
        <v>#DIV/0!</v>
      </c>
      <c r="D32" s="2"/>
      <c r="E32" s="2"/>
      <c r="F32" s="2"/>
      <c r="G32" s="2"/>
      <c r="H32" s="2"/>
      <c r="I32" s="2"/>
      <c r="J32" s="2"/>
      <c r="K32" s="2"/>
      <c r="L32" t="s">
        <v>59</v>
      </c>
    </row>
    <row r="33" spans="1:14" ht="12.75">
      <c r="A33" s="8" t="s">
        <v>44</v>
      </c>
      <c r="B33" s="56">
        <f>+IF(B10="n","not applicable",+M18)</f>
        <v>0</v>
      </c>
      <c r="C33" s="2"/>
      <c r="D33" s="2"/>
      <c r="E33" s="2"/>
      <c r="F33" s="2"/>
      <c r="G33" s="2"/>
      <c r="H33" s="2"/>
      <c r="I33" s="2"/>
      <c r="J33" s="2"/>
      <c r="K33" s="2"/>
      <c r="L33" s="6" t="s">
        <v>60</v>
      </c>
      <c r="N33" s="10"/>
    </row>
    <row r="34" spans="1:12" ht="15.75">
      <c r="A34" s="8" t="s">
        <v>45</v>
      </c>
      <c r="B34" s="56" t="e">
        <f>+IF(B10="n","not applicable",(B33/B31))</f>
        <v>#DIV/0!</v>
      </c>
      <c r="C34" s="9" t="e">
        <f>IF(B34="not applicable","not applicable",IF(B34&gt;0.1,"Proceed to Refinements","Exposure not Likely Significant"))</f>
        <v>#DIV/0!</v>
      </c>
      <c r="D34" s="2"/>
      <c r="E34" s="2"/>
      <c r="F34" s="2"/>
      <c r="G34" s="2"/>
      <c r="H34" s="2"/>
      <c r="I34" s="2"/>
      <c r="J34" s="2"/>
      <c r="K34" s="2"/>
      <c r="L34" s="50"/>
    </row>
    <row r="35" spans="1:11" ht="12.75">
      <c r="A35" s="2"/>
      <c r="B35" s="2"/>
      <c r="C35" s="2"/>
      <c r="D35" s="2"/>
      <c r="E35" s="2"/>
      <c r="F35" s="2"/>
      <c r="G35" s="2"/>
      <c r="H35" s="2"/>
      <c r="I35" s="2"/>
      <c r="J35" s="2"/>
      <c r="K35" s="2"/>
    </row>
    <row r="36" spans="1:11" ht="15.75">
      <c r="A36" s="55" t="s">
        <v>30</v>
      </c>
      <c r="B36" s="2"/>
      <c r="C36" s="2"/>
      <c r="D36" s="2"/>
      <c r="E36" s="2"/>
      <c r="F36" s="2"/>
      <c r="G36" s="2"/>
      <c r="H36" s="2"/>
      <c r="I36" s="2"/>
      <c r="J36" s="2"/>
      <c r="K36" s="2"/>
    </row>
    <row r="37" spans="1:11" ht="14.25">
      <c r="A37" s="8" t="s">
        <v>41</v>
      </c>
      <c r="B37" s="56">
        <f>+M4</f>
        <v>0</v>
      </c>
      <c r="C37" s="2"/>
      <c r="D37" s="2"/>
      <c r="E37" s="2"/>
      <c r="F37" s="2"/>
      <c r="G37" s="2"/>
      <c r="H37" s="2"/>
      <c r="I37" s="2"/>
      <c r="J37" s="2"/>
      <c r="K37" s="2"/>
    </row>
    <row r="38" spans="1:14" ht="12.75">
      <c r="A38" s="8" t="s">
        <v>42</v>
      </c>
      <c r="B38" s="56">
        <f>+M25</f>
        <v>0</v>
      </c>
      <c r="C38" s="2"/>
      <c r="D38" s="2"/>
      <c r="E38" s="2"/>
      <c r="F38" s="2"/>
      <c r="G38" s="2"/>
      <c r="H38" s="2"/>
      <c r="I38" s="2"/>
      <c r="J38" s="2"/>
      <c r="K38" s="2"/>
      <c r="N38" s="10"/>
    </row>
    <row r="39" spans="1:14" ht="15.75">
      <c r="A39" s="8" t="s">
        <v>38</v>
      </c>
      <c r="B39" s="56" t="e">
        <f>+M27</f>
        <v>#DIV/0!</v>
      </c>
      <c r="C39" s="2"/>
      <c r="D39" s="2"/>
      <c r="E39" s="2"/>
      <c r="F39" s="2"/>
      <c r="G39" s="2"/>
      <c r="H39" s="2"/>
      <c r="I39" s="2"/>
      <c r="J39" s="2"/>
      <c r="K39" s="2"/>
      <c r="N39" s="10"/>
    </row>
    <row r="40" spans="1:14" ht="15.75">
      <c r="A40" s="8" t="s">
        <v>43</v>
      </c>
      <c r="B40" s="56" t="e">
        <f>+B38/B39</f>
        <v>#DIV/0!</v>
      </c>
      <c r="C40" s="9" t="e">
        <f>IF(B40&gt;0.1,"Proceed to Refinements","Exposure not Likely Significant")</f>
        <v>#DIV/0!</v>
      </c>
      <c r="D40" s="2"/>
      <c r="E40" s="2"/>
      <c r="F40" s="2"/>
      <c r="G40" s="2"/>
      <c r="H40" s="2"/>
      <c r="I40" s="2"/>
      <c r="J40" s="2"/>
      <c r="K40" s="2"/>
      <c r="N40" s="10"/>
    </row>
    <row r="41" spans="1:11" ht="12.75">
      <c r="A41" s="8" t="s">
        <v>44</v>
      </c>
      <c r="B41" s="56">
        <f>+IF(B10="n","not applicable",+M28)</f>
        <v>0</v>
      </c>
      <c r="C41" s="2"/>
      <c r="D41" s="2"/>
      <c r="E41" s="2"/>
      <c r="F41" s="2"/>
      <c r="G41" s="2"/>
      <c r="H41" s="2"/>
      <c r="I41" s="2"/>
      <c r="J41" s="2"/>
      <c r="K41" s="2"/>
    </row>
    <row r="42" spans="1:11" ht="15.75">
      <c r="A42" s="8" t="s">
        <v>45</v>
      </c>
      <c r="B42" s="56" t="e">
        <f>+IF(B10="n","not applicable",(B41/B39))</f>
        <v>#DIV/0!</v>
      </c>
      <c r="C42" s="9" t="e">
        <f>IF(B42="not applicable","not applicable",IF(B42&gt;0.1,"Proceed to Refinements","Exposure not Likely Significant"))</f>
        <v>#DIV/0!</v>
      </c>
      <c r="D42" s="2"/>
      <c r="E42" s="2"/>
      <c r="F42" s="2"/>
      <c r="G42" s="2"/>
      <c r="H42" s="2"/>
      <c r="I42" s="2"/>
      <c r="J42" s="2"/>
      <c r="K42" s="2"/>
    </row>
    <row r="43" spans="1:11" ht="12.75">
      <c r="A43" s="2"/>
      <c r="B43" s="2"/>
      <c r="C43" s="2"/>
      <c r="D43" s="2"/>
      <c r="E43" s="2"/>
      <c r="F43" s="2"/>
      <c r="G43" s="2"/>
      <c r="H43" s="2"/>
      <c r="I43" s="2"/>
      <c r="J43" s="2"/>
      <c r="K43" s="2"/>
    </row>
    <row r="44" spans="1:14" ht="12.75">
      <c r="A44" s="2"/>
      <c r="B44" s="2"/>
      <c r="C44" s="2"/>
      <c r="D44" s="2"/>
      <c r="E44" s="2"/>
      <c r="F44" s="2"/>
      <c r="G44" s="2"/>
      <c r="H44" s="2"/>
      <c r="I44" s="2"/>
      <c r="J44" s="2"/>
      <c r="K44" s="2"/>
      <c r="N44" s="10"/>
    </row>
    <row r="45" spans="1:14" ht="12.75">
      <c r="A45" s="2"/>
      <c r="B45" s="2"/>
      <c r="C45" s="2"/>
      <c r="D45" s="2"/>
      <c r="E45" s="2"/>
      <c r="F45" s="2"/>
      <c r="G45" s="2"/>
      <c r="H45" s="2"/>
      <c r="I45" s="2"/>
      <c r="J45" s="2"/>
      <c r="K45" s="2"/>
      <c r="N45" s="10"/>
    </row>
    <row r="46" spans="1:14" ht="12.75" customHeight="1">
      <c r="A46" s="2"/>
      <c r="B46" s="2"/>
      <c r="C46" s="2"/>
      <c r="D46" s="2"/>
      <c r="E46" s="2"/>
      <c r="F46" s="2"/>
      <c r="G46" s="2"/>
      <c r="H46" s="2"/>
      <c r="I46" s="2"/>
      <c r="J46" s="2"/>
      <c r="K46" s="2"/>
      <c r="N46" s="10"/>
    </row>
    <row r="47" spans="1:11" ht="12.75">
      <c r="A47" s="2"/>
      <c r="B47" s="2"/>
      <c r="C47" s="2"/>
      <c r="D47" s="2"/>
      <c r="E47" s="2"/>
      <c r="F47" s="2"/>
      <c r="G47" s="2"/>
      <c r="H47" s="2"/>
      <c r="I47" s="2"/>
      <c r="J47" s="2"/>
      <c r="K47" s="2"/>
    </row>
    <row r="48" spans="1:14" ht="12.75">
      <c r="A48" s="2"/>
      <c r="B48" s="2"/>
      <c r="C48" s="2"/>
      <c r="D48" s="2"/>
      <c r="E48" s="2"/>
      <c r="F48" s="2"/>
      <c r="G48" s="2"/>
      <c r="H48" s="2"/>
      <c r="I48" s="2"/>
      <c r="J48" s="2"/>
      <c r="K48" s="2"/>
      <c r="N48" s="10"/>
    </row>
    <row r="49" spans="1:11" ht="12.75">
      <c r="A49" s="2"/>
      <c r="B49" s="2"/>
      <c r="C49" s="2"/>
      <c r="D49" s="2"/>
      <c r="E49" s="2"/>
      <c r="F49" s="2"/>
      <c r="G49" s="2"/>
      <c r="H49" s="2"/>
      <c r="I49" s="2"/>
      <c r="J49" s="2"/>
      <c r="K49" s="2"/>
    </row>
    <row r="50" spans="1:11" ht="12.75">
      <c r="A50" s="2"/>
      <c r="B50" s="2"/>
      <c r="C50" s="2"/>
      <c r="D50" s="2"/>
      <c r="E50" s="2"/>
      <c r="F50" s="2"/>
      <c r="G50" s="2"/>
      <c r="H50" s="2"/>
      <c r="I50" s="2"/>
      <c r="J50" s="2"/>
      <c r="K50" s="2"/>
    </row>
    <row r="51" spans="1:11" ht="12.75">
      <c r="A51" s="2"/>
      <c r="B51" s="2"/>
      <c r="C51" s="2"/>
      <c r="D51" s="2"/>
      <c r="E51" s="2"/>
      <c r="F51" s="2"/>
      <c r="G51" s="2"/>
      <c r="H51" s="2"/>
      <c r="I51" s="2"/>
      <c r="J51" s="2"/>
      <c r="K51" s="2"/>
    </row>
    <row r="52" spans="1:11" ht="12.75">
      <c r="A52" s="2"/>
      <c r="B52" s="2"/>
      <c r="C52" s="2"/>
      <c r="D52" s="2"/>
      <c r="E52" s="2"/>
      <c r="F52" s="2"/>
      <c r="G52" s="2"/>
      <c r="H52" s="2"/>
      <c r="I52" s="2"/>
      <c r="J52" s="2"/>
      <c r="K52" s="2"/>
    </row>
    <row r="53" spans="1:11" ht="12.75">
      <c r="A53" s="2"/>
      <c r="B53" s="2"/>
      <c r="C53" s="2"/>
      <c r="D53" s="2"/>
      <c r="E53" s="2"/>
      <c r="F53" s="2"/>
      <c r="G53" s="2"/>
      <c r="H53" s="2"/>
      <c r="I53" s="2"/>
      <c r="J53" s="2"/>
      <c r="K53" s="2"/>
    </row>
    <row r="54" spans="1:11" ht="12.75">
      <c r="A54" s="2"/>
      <c r="B54" s="2"/>
      <c r="C54" s="2"/>
      <c r="D54" s="2"/>
      <c r="E54" s="2"/>
      <c r="F54" s="2"/>
      <c r="G54" s="2"/>
      <c r="H54" s="2"/>
      <c r="I54" s="2"/>
      <c r="J54" s="2"/>
      <c r="K54" s="2"/>
    </row>
    <row r="55" spans="1:11" ht="12.75">
      <c r="A55" s="2"/>
      <c r="B55" s="2"/>
      <c r="C55" s="2"/>
      <c r="D55" s="2"/>
      <c r="E55" s="2"/>
      <c r="F55" s="2"/>
      <c r="G55" s="2"/>
      <c r="H55" s="2"/>
      <c r="I55" s="2"/>
      <c r="J55" s="2"/>
      <c r="K55" s="2"/>
    </row>
    <row r="56" spans="1:11" ht="12.75">
      <c r="A56" s="2"/>
      <c r="B56" s="2"/>
      <c r="C56" s="2"/>
      <c r="D56" s="2"/>
      <c r="E56" s="2"/>
      <c r="F56" s="2"/>
      <c r="G56" s="2"/>
      <c r="H56" s="2"/>
      <c r="I56" s="2"/>
      <c r="J56" s="2"/>
      <c r="K56" s="2"/>
    </row>
    <row r="57" spans="1:11" ht="12.75">
      <c r="A57" s="2"/>
      <c r="B57" s="2"/>
      <c r="C57" s="2"/>
      <c r="D57" s="2"/>
      <c r="E57" s="2"/>
      <c r="F57" s="2"/>
      <c r="G57" s="2"/>
      <c r="H57" s="2"/>
      <c r="I57" s="2"/>
      <c r="J57" s="2"/>
      <c r="K57" s="2"/>
    </row>
    <row r="58" spans="1:11" ht="12.75">
      <c r="A58" s="2"/>
      <c r="B58" s="2"/>
      <c r="C58" s="2"/>
      <c r="D58" s="2"/>
      <c r="E58" s="2"/>
      <c r="F58" s="2"/>
      <c r="G58" s="2"/>
      <c r="H58" s="2"/>
      <c r="I58" s="2"/>
      <c r="J58" s="2"/>
      <c r="K58" s="2"/>
    </row>
    <row r="59" spans="1:11" ht="12.75">
      <c r="A59" s="2"/>
      <c r="B59" s="2"/>
      <c r="C59" s="2"/>
      <c r="D59" s="2"/>
      <c r="E59" s="2"/>
      <c r="F59" s="2"/>
      <c r="G59" s="2"/>
      <c r="H59" s="2"/>
      <c r="I59" s="2"/>
      <c r="J59" s="2"/>
      <c r="K59" s="2"/>
    </row>
    <row r="60" spans="1:11" ht="12.75">
      <c r="A60" s="2"/>
      <c r="B60" s="2"/>
      <c r="C60" s="2"/>
      <c r="D60" s="2"/>
      <c r="E60" s="2"/>
      <c r="F60" s="2"/>
      <c r="G60" s="2"/>
      <c r="H60" s="2"/>
      <c r="I60" s="2"/>
      <c r="J60" s="2"/>
      <c r="K60" s="2"/>
    </row>
    <row r="61" spans="1:11" ht="12.75">
      <c r="A61" s="2"/>
      <c r="B61" s="2"/>
      <c r="C61" s="2"/>
      <c r="D61" s="2"/>
      <c r="E61" s="2"/>
      <c r="F61" s="2"/>
      <c r="G61" s="2"/>
      <c r="H61" s="2"/>
      <c r="I61" s="2"/>
      <c r="J61" s="2"/>
      <c r="K61" s="2"/>
    </row>
    <row r="62" spans="1:11" ht="12.75">
      <c r="A62" s="2"/>
      <c r="B62" s="2"/>
      <c r="C62" s="2"/>
      <c r="D62" s="2"/>
      <c r="E62" s="2"/>
      <c r="F62" s="2"/>
      <c r="G62" s="2"/>
      <c r="H62" s="2"/>
      <c r="I62" s="2"/>
      <c r="J62" s="2"/>
      <c r="K62" s="2"/>
    </row>
    <row r="63" spans="1:11" ht="12.75">
      <c r="A63" s="2"/>
      <c r="B63" s="2"/>
      <c r="C63" s="2"/>
      <c r="D63" s="2"/>
      <c r="E63" s="2"/>
      <c r="F63" s="2"/>
      <c r="G63" s="2"/>
      <c r="H63" s="2"/>
      <c r="I63" s="2"/>
      <c r="J63" s="2"/>
      <c r="K63" s="2"/>
    </row>
    <row r="64" spans="1:11" ht="12.75">
      <c r="A64" s="2"/>
      <c r="B64" s="2"/>
      <c r="C64" s="2"/>
      <c r="D64" s="2"/>
      <c r="E64" s="2"/>
      <c r="F64" s="2"/>
      <c r="G64" s="2"/>
      <c r="H64" s="2"/>
      <c r="I64" s="2"/>
      <c r="J64" s="2"/>
      <c r="K64" s="2"/>
    </row>
    <row r="65" spans="1:11" ht="12.75">
      <c r="A65" s="2"/>
      <c r="B65" s="2"/>
      <c r="C65" s="2"/>
      <c r="D65" s="2"/>
      <c r="E65" s="2"/>
      <c r="F65" s="2"/>
      <c r="G65" s="2"/>
      <c r="H65" s="2"/>
      <c r="I65" s="2"/>
      <c r="J65" s="2"/>
      <c r="K65" s="2"/>
    </row>
    <row r="66" spans="1:11" ht="12.75">
      <c r="A66" s="2"/>
      <c r="B66" s="2"/>
      <c r="C66" s="2"/>
      <c r="D66" s="2"/>
      <c r="E66" s="2"/>
      <c r="F66" s="2"/>
      <c r="G66" s="2"/>
      <c r="H66" s="2"/>
      <c r="I66" s="2"/>
      <c r="J66" s="2"/>
      <c r="K66" s="2"/>
    </row>
    <row r="67" spans="1:11" ht="12.75">
      <c r="A67" s="2"/>
      <c r="B67" s="2"/>
      <c r="C67" s="2"/>
      <c r="D67" s="2"/>
      <c r="E67" s="2"/>
      <c r="F67" s="2"/>
      <c r="G67" s="2"/>
      <c r="H67" s="2"/>
      <c r="I67" s="2"/>
      <c r="J67" s="2"/>
      <c r="K67" s="2"/>
    </row>
    <row r="68" spans="1:11" ht="12.75">
      <c r="A68" s="2"/>
      <c r="B68" s="2"/>
      <c r="C68" s="2"/>
      <c r="D68" s="2"/>
      <c r="E68" s="2"/>
      <c r="F68" s="2"/>
      <c r="G68" s="2"/>
      <c r="H68" s="2"/>
      <c r="I68" s="2"/>
      <c r="J68" s="2"/>
      <c r="K68" s="2"/>
    </row>
    <row r="69" spans="1:11" ht="12.75">
      <c r="A69" s="2"/>
      <c r="B69" s="2"/>
      <c r="C69" s="2"/>
      <c r="D69" s="2"/>
      <c r="E69" s="2"/>
      <c r="F69" s="2"/>
      <c r="G69" s="2"/>
      <c r="H69" s="2"/>
      <c r="I69" s="2"/>
      <c r="J69" s="2"/>
      <c r="K69" s="2"/>
    </row>
    <row r="70" spans="1:11" ht="12.75">
      <c r="A70" s="2"/>
      <c r="B70" s="2"/>
      <c r="C70" s="2"/>
      <c r="D70" s="2"/>
      <c r="E70" s="2"/>
      <c r="F70" s="2"/>
      <c r="G70" s="2"/>
      <c r="H70" s="2"/>
      <c r="I70" s="2"/>
      <c r="J70" s="2"/>
      <c r="K70" s="2"/>
    </row>
    <row r="71" spans="1:11" ht="12.75">
      <c r="A71" s="2"/>
      <c r="B71" s="2"/>
      <c r="C71" s="2"/>
      <c r="D71" s="2"/>
      <c r="E71" s="2"/>
      <c r="F71" s="2"/>
      <c r="G71" s="2"/>
      <c r="H71" s="2"/>
      <c r="I71" s="2"/>
      <c r="J71" s="2"/>
      <c r="K71" s="2"/>
    </row>
    <row r="72" spans="1:11" ht="12.75">
      <c r="A72" s="2"/>
      <c r="B72" s="2"/>
      <c r="C72" s="2"/>
      <c r="D72" s="2"/>
      <c r="E72" s="2"/>
      <c r="F72" s="2"/>
      <c r="G72" s="2"/>
      <c r="H72" s="2"/>
      <c r="I72" s="2"/>
      <c r="J72" s="2"/>
      <c r="K72" s="2"/>
    </row>
    <row r="73" spans="1:11" ht="12.75">
      <c r="A73" s="2"/>
      <c r="B73" s="2"/>
      <c r="C73" s="2"/>
      <c r="D73" s="2"/>
      <c r="E73" s="2"/>
      <c r="F73" s="2"/>
      <c r="G73" s="2"/>
      <c r="H73" s="2"/>
      <c r="I73" s="2"/>
      <c r="J73" s="2"/>
      <c r="K73" s="2"/>
    </row>
    <row r="74" spans="1:11" ht="12.75">
      <c r="A74" s="2"/>
      <c r="B74" s="2"/>
      <c r="C74" s="2"/>
      <c r="D74" s="2"/>
      <c r="E74" s="2"/>
      <c r="F74" s="2"/>
      <c r="G74" s="2"/>
      <c r="H74" s="2"/>
      <c r="I74" s="2"/>
      <c r="J74" s="2"/>
      <c r="K74" s="2"/>
    </row>
    <row r="75" spans="1:11" ht="12.75">
      <c r="A75" s="2"/>
      <c r="B75" s="2"/>
      <c r="C75" s="2"/>
      <c r="D75" s="2"/>
      <c r="E75" s="2"/>
      <c r="F75" s="2"/>
      <c r="G75" s="2"/>
      <c r="H75" s="2"/>
      <c r="I75" s="2"/>
      <c r="J75" s="2"/>
      <c r="K75" s="2"/>
    </row>
    <row r="76" spans="1:11" ht="12.75">
      <c r="A76" s="2"/>
      <c r="B76" s="2"/>
      <c r="C76" s="2"/>
      <c r="D76" s="2"/>
      <c r="E76" s="2"/>
      <c r="F76" s="2"/>
      <c r="G76" s="2"/>
      <c r="H76" s="2"/>
      <c r="I76" s="2"/>
      <c r="J76" s="2"/>
      <c r="K76" s="2"/>
    </row>
    <row r="77" spans="1:11" ht="12.75">
      <c r="A77" s="2"/>
      <c r="B77" s="2"/>
      <c r="C77" s="2"/>
      <c r="D77" s="2"/>
      <c r="E77" s="2"/>
      <c r="F77" s="2"/>
      <c r="G77" s="2"/>
      <c r="H77" s="2"/>
      <c r="I77" s="2"/>
      <c r="J77" s="2"/>
      <c r="K77" s="2"/>
    </row>
    <row r="78" spans="1:11" ht="12.75">
      <c r="A78" s="2"/>
      <c r="B78" s="2"/>
      <c r="C78" s="2"/>
      <c r="D78" s="2"/>
      <c r="E78" s="2"/>
      <c r="F78" s="2"/>
      <c r="G78" s="2"/>
      <c r="H78" s="2"/>
      <c r="I78" s="2"/>
      <c r="J78" s="2"/>
      <c r="K78" s="2"/>
    </row>
    <row r="79" spans="1:11" ht="12.75">
      <c r="A79" s="2"/>
      <c r="B79" s="2"/>
      <c r="C79" s="2"/>
      <c r="D79" s="2"/>
      <c r="E79" s="2"/>
      <c r="F79" s="2"/>
      <c r="G79" s="2"/>
      <c r="H79" s="2"/>
      <c r="I79" s="2"/>
      <c r="J79" s="2"/>
      <c r="K79" s="2"/>
    </row>
    <row r="80" spans="1:11" ht="12.75">
      <c r="A80" s="2"/>
      <c r="B80" s="2"/>
      <c r="C80" s="2"/>
      <c r="D80" s="2"/>
      <c r="E80" s="2"/>
      <c r="F80" s="2"/>
      <c r="G80" s="2"/>
      <c r="H80" s="2"/>
      <c r="I80" s="2"/>
      <c r="J80" s="2"/>
      <c r="K80" s="2"/>
    </row>
    <row r="81" spans="1:11" ht="12.75">
      <c r="A81" s="2"/>
      <c r="B81" s="2"/>
      <c r="C81" s="2"/>
      <c r="D81" s="2"/>
      <c r="E81" s="2"/>
      <c r="F81" s="2"/>
      <c r="G81" s="2"/>
      <c r="H81" s="2"/>
      <c r="I81" s="2"/>
      <c r="J81" s="2"/>
      <c r="K81" s="2"/>
    </row>
    <row r="82" spans="1:11" ht="12.75">
      <c r="A82" s="2"/>
      <c r="B82" s="2"/>
      <c r="C82" s="2"/>
      <c r="D82" s="2"/>
      <c r="E82" s="2"/>
      <c r="F82" s="2"/>
      <c r="G82" s="2"/>
      <c r="H82" s="2"/>
      <c r="I82" s="2"/>
      <c r="J82" s="2"/>
      <c r="K82" s="2"/>
    </row>
    <row r="83" spans="1:11" ht="12.75">
      <c r="A83" s="2"/>
      <c r="B83" s="2"/>
      <c r="C83" s="2"/>
      <c r="D83" s="2"/>
      <c r="E83" s="2"/>
      <c r="F83" s="2"/>
      <c r="G83" s="2"/>
      <c r="H83" s="2"/>
      <c r="I83" s="2"/>
      <c r="J83" s="2"/>
      <c r="K83" s="2"/>
    </row>
    <row r="84" spans="1:11" ht="12.75">
      <c r="A84" s="2"/>
      <c r="B84" s="2"/>
      <c r="C84" s="2"/>
      <c r="D84" s="2"/>
      <c r="E84" s="2"/>
      <c r="F84" s="2"/>
      <c r="G84" s="2"/>
      <c r="H84" s="2"/>
      <c r="I84" s="2"/>
      <c r="J84" s="2"/>
      <c r="K84" s="2"/>
    </row>
    <row r="85" spans="1:11" ht="12.75">
      <c r="A85" s="2"/>
      <c r="B85" s="2"/>
      <c r="C85" s="2"/>
      <c r="D85" s="2"/>
      <c r="E85" s="2"/>
      <c r="F85" s="2"/>
      <c r="G85" s="2"/>
      <c r="H85" s="2"/>
      <c r="I85" s="2"/>
      <c r="J85" s="2"/>
      <c r="K85" s="2"/>
    </row>
    <row r="86" spans="1:11" ht="12.75">
      <c r="A86" s="2"/>
      <c r="B86" s="2"/>
      <c r="C86" s="2"/>
      <c r="D86" s="2"/>
      <c r="E86" s="2"/>
      <c r="F86" s="2"/>
      <c r="G86" s="2"/>
      <c r="H86" s="2"/>
      <c r="I86" s="2"/>
      <c r="J86" s="2"/>
      <c r="K86" s="2"/>
    </row>
    <row r="87" spans="1:11" ht="12.75">
      <c r="A87" s="2"/>
      <c r="B87" s="2"/>
      <c r="C87" s="2"/>
      <c r="D87" s="2"/>
      <c r="E87" s="2"/>
      <c r="F87" s="2"/>
      <c r="G87" s="2"/>
      <c r="H87" s="2"/>
      <c r="I87" s="2"/>
      <c r="J87" s="2"/>
      <c r="K87" s="2"/>
    </row>
    <row r="88" spans="1:11" ht="12.75">
      <c r="A88" s="2"/>
      <c r="B88" s="2"/>
      <c r="C88" s="2"/>
      <c r="D88" s="2"/>
      <c r="E88" s="2"/>
      <c r="F88" s="2"/>
      <c r="G88" s="2"/>
      <c r="H88" s="2"/>
      <c r="I88" s="2"/>
      <c r="J88" s="2"/>
      <c r="K88" s="2"/>
    </row>
    <row r="89" spans="1:11" ht="12.75">
      <c r="A89" s="2"/>
      <c r="B89" s="2"/>
      <c r="C89" s="2"/>
      <c r="D89" s="2"/>
      <c r="E89" s="2"/>
      <c r="F89" s="2"/>
      <c r="G89" s="2"/>
      <c r="H89" s="2"/>
      <c r="I89" s="2"/>
      <c r="J89" s="2"/>
      <c r="K89" s="2"/>
    </row>
    <row r="90" spans="1:11" ht="12.75">
      <c r="A90" s="2"/>
      <c r="B90" s="2"/>
      <c r="C90" s="2"/>
      <c r="D90" s="2"/>
      <c r="E90" s="2"/>
      <c r="F90" s="2"/>
      <c r="G90" s="2"/>
      <c r="H90" s="2"/>
      <c r="I90" s="2"/>
      <c r="J90" s="2"/>
      <c r="K90" s="2"/>
    </row>
    <row r="91" spans="1:11" ht="12.75">
      <c r="A91" s="2"/>
      <c r="B91" s="2"/>
      <c r="C91" s="2"/>
      <c r="D91" s="2"/>
      <c r="E91" s="2"/>
      <c r="F91" s="2"/>
      <c r="G91" s="2"/>
      <c r="H91" s="2"/>
      <c r="I91" s="2"/>
      <c r="J91" s="2"/>
      <c r="K91" s="2"/>
    </row>
    <row r="92" spans="1:11" ht="12.75">
      <c r="A92" s="2"/>
      <c r="B92" s="2"/>
      <c r="C92" s="2"/>
      <c r="D92" s="2"/>
      <c r="E92" s="2"/>
      <c r="F92" s="2"/>
      <c r="G92" s="2"/>
      <c r="H92" s="2"/>
      <c r="I92" s="2"/>
      <c r="J92" s="2"/>
      <c r="K92" s="2"/>
    </row>
    <row r="93" spans="1:11" ht="12.75">
      <c r="A93" s="2"/>
      <c r="B93" s="2"/>
      <c r="C93" s="2"/>
      <c r="D93" s="2"/>
      <c r="E93" s="2"/>
      <c r="F93" s="2"/>
      <c r="G93" s="2"/>
      <c r="H93" s="2"/>
      <c r="I93" s="2"/>
      <c r="J93" s="2"/>
      <c r="K93" s="2"/>
    </row>
    <row r="94" spans="1:11" ht="12.75">
      <c r="A94" s="2"/>
      <c r="B94" s="2"/>
      <c r="C94" s="2"/>
      <c r="D94" s="2"/>
      <c r="E94" s="2"/>
      <c r="F94" s="2"/>
      <c r="G94" s="2"/>
      <c r="H94" s="2"/>
      <c r="I94" s="2"/>
      <c r="J94" s="2"/>
      <c r="K94" s="2"/>
    </row>
    <row r="95" spans="1:11" ht="12.75">
      <c r="A95" s="2"/>
      <c r="B95" s="2"/>
      <c r="C95" s="2"/>
      <c r="D95" s="2"/>
      <c r="E95" s="2"/>
      <c r="F95" s="2"/>
      <c r="G95" s="2"/>
      <c r="H95" s="2"/>
      <c r="I95" s="2"/>
      <c r="J95" s="2"/>
      <c r="K95" s="2"/>
    </row>
    <row r="96" spans="1:11" ht="12.75">
      <c r="A96" s="2"/>
      <c r="B96" s="2"/>
      <c r="C96" s="2"/>
      <c r="D96" s="2"/>
      <c r="E96" s="2"/>
      <c r="F96" s="2"/>
      <c r="G96" s="2"/>
      <c r="H96" s="2"/>
      <c r="I96" s="2"/>
      <c r="J96" s="2"/>
      <c r="K96" s="2"/>
    </row>
    <row r="97" spans="1:11" ht="12.75">
      <c r="A97" s="2"/>
      <c r="B97" s="2"/>
      <c r="C97" s="2"/>
      <c r="D97" s="2"/>
      <c r="E97" s="2"/>
      <c r="F97" s="2"/>
      <c r="G97" s="2"/>
      <c r="H97" s="2"/>
      <c r="I97" s="2"/>
      <c r="J97" s="2"/>
      <c r="K97" s="2"/>
    </row>
    <row r="98" spans="1:11" ht="12.75">
      <c r="A98" s="2"/>
      <c r="B98" s="2"/>
      <c r="C98" s="2"/>
      <c r="D98" s="2"/>
      <c r="E98" s="2"/>
      <c r="F98" s="2"/>
      <c r="G98" s="2"/>
      <c r="H98" s="2"/>
      <c r="I98" s="2"/>
      <c r="J98" s="2"/>
      <c r="K98" s="2"/>
    </row>
    <row r="99" spans="1:11" ht="12.75">
      <c r="A99" s="2"/>
      <c r="B99" s="2"/>
      <c r="C99" s="2"/>
      <c r="D99" s="2"/>
      <c r="E99" s="2"/>
      <c r="F99" s="2"/>
      <c r="G99" s="2"/>
      <c r="H99" s="2"/>
      <c r="I99" s="2"/>
      <c r="J99" s="2"/>
      <c r="K99" s="2"/>
    </row>
    <row r="100" spans="1:11" ht="12.75">
      <c r="A100" s="2"/>
      <c r="B100" s="2"/>
      <c r="C100" s="2"/>
      <c r="D100" s="2"/>
      <c r="E100" s="2"/>
      <c r="F100" s="2"/>
      <c r="G100" s="2"/>
      <c r="H100" s="2"/>
      <c r="I100" s="2"/>
      <c r="J100" s="2"/>
      <c r="K100" s="2"/>
    </row>
    <row r="101" spans="1:11" ht="12.75">
      <c r="A101" s="2"/>
      <c r="B101" s="2"/>
      <c r="C101" s="2"/>
      <c r="D101" s="2"/>
      <c r="E101" s="2"/>
      <c r="F101" s="2"/>
      <c r="G101" s="2"/>
      <c r="H101" s="2"/>
      <c r="I101" s="2"/>
      <c r="J101" s="2"/>
      <c r="K101" s="2"/>
    </row>
    <row r="102" spans="1:11" ht="12.75">
      <c r="A102" s="2"/>
      <c r="B102" s="2"/>
      <c r="C102" s="2"/>
      <c r="D102" s="2"/>
      <c r="E102" s="2"/>
      <c r="F102" s="2"/>
      <c r="G102" s="2"/>
      <c r="H102" s="2"/>
      <c r="I102" s="2"/>
      <c r="J102" s="2"/>
      <c r="K102" s="2"/>
    </row>
  </sheetData>
  <sheetProtection password="CB11" sheet="1" objects="1" scenarios="1"/>
  <protectedRanges>
    <protectedRange sqref="B8:B14 B18:B25" name="Range2"/>
    <protectedRange sqref="M8" name="Range1"/>
  </protectedRanges>
  <dataValidations count="2">
    <dataValidation type="list" allowBlank="1" showInputMessage="1" showErrorMessage="1" sqref="B10">
      <formula1>$L$32:$L$33</formula1>
    </dataValidation>
    <dataValidation type="list" allowBlank="1" showInputMessage="1" showErrorMessage="1" sqref="B11">
      <formula1>$L$30:$L$31</formula1>
    </dataValidation>
  </dataValidations>
  <printOptions/>
  <pageMargins left="0.75" right="0.75" top="1" bottom="1" header="0.5" footer="0.5"/>
  <pageSetup horizontalDpi="300" verticalDpi="300" orientation="landscape"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OPP</dc:creator>
  <cp:keywords/>
  <dc:description/>
  <cp:lastModifiedBy>Decant, Joseph</cp:lastModifiedBy>
  <cp:lastPrinted>2001-07-16T19:34:54Z</cp:lastPrinted>
  <dcterms:created xsi:type="dcterms:W3CDTF">2001-06-25T14:12:07Z</dcterms:created>
  <dcterms:modified xsi:type="dcterms:W3CDTF">2010-12-01T21:58:30Z</dcterms:modified>
  <cp:category/>
  <cp:version/>
  <cp:contentType/>
  <cp:contentStatus/>
</cp:coreProperties>
</file>