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<sst xmlns="http://schemas.openxmlformats.org/spreadsheetml/2006/main" count="63" uniqueCount="49">
  <si>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mg/kg/day</t>
  </si>
  <si>
    <t>kg</t>
  </si>
  <si>
    <t>L/day</t>
  </si>
  <si>
    <t>L/kg</t>
  </si>
  <si>
    <t>kg/d</t>
  </si>
  <si>
    <t xml:space="preserve">Columns in green indicate fields that need to be entered.  </t>
  </si>
  <si>
    <t xml:space="preserve">Columns in blue are calculated numbers which are inputs into the criteria equation.  </t>
  </si>
  <si>
    <t>Example</t>
  </si>
  <si>
    <t xml:space="preserve">Columns in black are populated with default values and should be adjusted as needed.  </t>
  </si>
  <si>
    <t xml:space="preserve">Columns in red are the calculated criteria results.  </t>
  </si>
  <si>
    <t>WV</t>
  </si>
  <si>
    <t>Wildlife Value</t>
  </si>
  <si>
    <t>TD</t>
  </si>
  <si>
    <t>Test Dose in mg/kg/d for the test species. NOAEL or LOAEL value.</t>
  </si>
  <si>
    <t>WV (mg/L) = [(TD/UFa*UFs*UFl)*Wt]/ [W + Sum(Ftli * WL_BAFtli)]</t>
  </si>
  <si>
    <t>UFs</t>
  </si>
  <si>
    <t>UFa</t>
  </si>
  <si>
    <t>UF for extrapolating from subchronic to chronic exposures (unitless).</t>
  </si>
  <si>
    <t>UFl</t>
  </si>
  <si>
    <t>UF for LOAEL to NOAEL extrapolations (unitless)</t>
  </si>
  <si>
    <t>Wt</t>
  </si>
  <si>
    <t>Average weight in kg for the representative species.</t>
  </si>
  <si>
    <t>W</t>
  </si>
  <si>
    <t>Average daily volume of water consumed in L/d by representative species</t>
  </si>
  <si>
    <t>Ftli</t>
  </si>
  <si>
    <t>Average daily amount of food consumed from torphic level I in kg/d by representative species</t>
  </si>
  <si>
    <t>WL_BAF tli</t>
  </si>
  <si>
    <t xml:space="preserve">Bioaccumulation factor for wildlife food in trophic level I in L/kg developed using BAF methodologies in appendix B of part 132.  </t>
  </si>
  <si>
    <t xml:space="preserve">Sum </t>
  </si>
  <si>
    <t xml:space="preserve">Uncertainty factor for extrapolation toxicity data across species.  </t>
  </si>
  <si>
    <t>Geometric Mean Calculations</t>
  </si>
  <si>
    <t>WV1</t>
  </si>
  <si>
    <t>WV2</t>
  </si>
  <si>
    <t>BAFtl4</t>
  </si>
  <si>
    <t>Ftl3</t>
  </si>
  <si>
    <t>BAFtl3</t>
  </si>
  <si>
    <t>Ftl4</t>
  </si>
  <si>
    <t>Species</t>
  </si>
  <si>
    <t>Otter</t>
  </si>
  <si>
    <t>Mink</t>
  </si>
  <si>
    <t>mg/L</t>
  </si>
  <si>
    <t>WV_mg/L</t>
  </si>
  <si>
    <t>Ftlo</t>
  </si>
  <si>
    <t>BAFtlo</t>
  </si>
  <si>
    <t>PCB (1995)</t>
  </si>
  <si>
    <t>PCB (1997)</t>
  </si>
  <si>
    <t>WV_final</t>
  </si>
  <si>
    <t>ug/L</t>
  </si>
  <si>
    <t>References / 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</si>
</sst>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i/>
      <sz val="10"/>
      <color indexed="57"/>
      <name val="Arial"/>
      <family val="2"/>
    </font>
    <font>
      <i/>
      <sz val="10"/>
      <color indexed="48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1" fontId="16" fillId="0" borderId="0" xfId="0" applyNumberFormat="1" applyFont="1" applyAlignment="1">
      <alignment/>
    </xf>
    <xf numFmtId="0" fontId="1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3"/>
  <sheetViews>
    <sheetView tabSelected="1" workbookViewId="0" topLeftCell="F1">
      <selection activeCell="X19" sqref="X19"/>
    </sheetView>
  </sheetViews>
  <sheetFormatPr defaultColWidth="9.140625" defaultRowHeight="12.75"/>
  <cols>
    <col min="1" max="1" width="2.00390625" style="0" customWidth="1"/>
    <col min="2" max="2" width="10.57421875" style="0" customWidth="1"/>
    <col min="3" max="3" width="15.421875" style="0" customWidth="1"/>
    <col min="4" max="4" width="9.57421875" style="0" customWidth="1"/>
    <col min="5" max="7" width="7.00390625" style="0" customWidth="1"/>
    <col min="8" max="8" width="6.140625" style="0" customWidth="1"/>
    <col min="9" max="9" width="6.57421875" style="0" customWidth="1"/>
    <col min="10" max="10" width="6.140625" style="0" customWidth="1"/>
    <col min="11" max="11" width="9.140625" style="5" customWidth="1"/>
    <col min="12" max="12" width="11.57421875" style="0" customWidth="1"/>
    <col min="16" max="16" width="4.140625" style="0" customWidth="1"/>
    <col min="17" max="17" width="7.00390625" style="0" customWidth="1"/>
    <col min="18" max="18" width="10.57421875" style="0" customWidth="1"/>
    <col min="19" max="19" width="1.8515625" style="0" customWidth="1"/>
    <col min="20" max="20" width="9.7109375" style="0" customWidth="1"/>
    <col min="21" max="21" width="10.8515625" style="0" customWidth="1"/>
    <col min="22" max="22" width="9.421875" style="0" customWidth="1"/>
    <col min="23" max="23" width="11.140625" style="0" customWidth="1"/>
    <col min="24" max="24" width="28.140625" style="0" customWidth="1"/>
  </cols>
  <sheetData>
    <row r="1" ht="12.75">
      <c r="E1" s="1" t="s">
        <v>5</v>
      </c>
    </row>
    <row r="2" ht="12.75">
      <c r="E2" s="2" t="s">
        <v>8</v>
      </c>
    </row>
    <row r="3" ht="12.75">
      <c r="E3" s="3" t="s">
        <v>6</v>
      </c>
    </row>
    <row r="4" ht="12.75">
      <c r="E4" s="4" t="s">
        <v>9</v>
      </c>
    </row>
    <row r="5" ht="13.5" thickBot="1"/>
    <row r="6" spans="4:24" ht="12.75">
      <c r="D6" s="10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3"/>
    </row>
    <row r="7" spans="4:24" ht="12.75">
      <c r="D7" s="14"/>
      <c r="E7" s="15"/>
      <c r="F7" s="15"/>
      <c r="G7" s="15"/>
      <c r="H7" s="15"/>
      <c r="I7" s="15"/>
      <c r="J7" s="15"/>
      <c r="K7" s="16"/>
      <c r="L7" s="15"/>
      <c r="M7" s="15" t="s">
        <v>10</v>
      </c>
      <c r="N7" s="15" t="s">
        <v>11</v>
      </c>
      <c r="O7" s="15"/>
      <c r="P7" s="15"/>
      <c r="Q7" s="15"/>
      <c r="R7" s="15"/>
      <c r="S7" s="15"/>
      <c r="T7" s="15"/>
      <c r="U7" s="15"/>
      <c r="V7" s="15"/>
      <c r="W7" s="15"/>
      <c r="X7" s="17"/>
    </row>
    <row r="8" spans="4:24" ht="12.75">
      <c r="D8" s="14"/>
      <c r="E8" s="15"/>
      <c r="F8" s="15"/>
      <c r="G8" s="15"/>
      <c r="H8" s="15"/>
      <c r="I8" s="15"/>
      <c r="J8" s="15"/>
      <c r="K8" s="16"/>
      <c r="L8" s="15"/>
      <c r="M8" s="15" t="s">
        <v>12</v>
      </c>
      <c r="N8" s="15" t="s">
        <v>13</v>
      </c>
      <c r="O8" s="15"/>
      <c r="P8" s="15"/>
      <c r="Q8" s="15"/>
      <c r="R8" s="15"/>
      <c r="S8" s="15"/>
      <c r="T8" s="15"/>
      <c r="U8" s="15"/>
      <c r="V8" s="15"/>
      <c r="W8" s="15"/>
      <c r="X8" s="17"/>
    </row>
    <row r="9" spans="4:24" ht="12.75">
      <c r="D9" s="14"/>
      <c r="E9" s="15"/>
      <c r="F9" s="15"/>
      <c r="G9" s="15"/>
      <c r="H9" s="15"/>
      <c r="I9" s="15"/>
      <c r="J9" s="15"/>
      <c r="K9" s="16"/>
      <c r="L9" s="15"/>
      <c r="M9" s="15" t="s">
        <v>16</v>
      </c>
      <c r="N9" s="15" t="s">
        <v>29</v>
      </c>
      <c r="O9" s="15"/>
      <c r="P9" s="15"/>
      <c r="Q9" s="15"/>
      <c r="R9" s="15"/>
      <c r="S9" s="15"/>
      <c r="T9" s="15"/>
      <c r="U9" s="15"/>
      <c r="V9" s="15"/>
      <c r="W9" s="15"/>
      <c r="X9" s="17"/>
    </row>
    <row r="10" spans="4:24" ht="12.75">
      <c r="D10" s="14"/>
      <c r="E10" s="15"/>
      <c r="F10" s="15"/>
      <c r="G10" s="15"/>
      <c r="H10" s="15"/>
      <c r="I10" s="15"/>
      <c r="J10" s="15"/>
      <c r="K10" s="16"/>
      <c r="L10" s="15"/>
      <c r="M10" s="15" t="s">
        <v>15</v>
      </c>
      <c r="N10" s="15" t="s">
        <v>17</v>
      </c>
      <c r="O10" s="15"/>
      <c r="P10" s="15"/>
      <c r="Q10" s="15"/>
      <c r="R10" s="15"/>
      <c r="S10" s="15"/>
      <c r="T10" s="15"/>
      <c r="U10" s="15"/>
      <c r="V10" s="15"/>
      <c r="W10" s="15"/>
      <c r="X10" s="17"/>
    </row>
    <row r="11" spans="4:24" ht="15.75">
      <c r="D11" s="14"/>
      <c r="E11" s="39" t="s">
        <v>14</v>
      </c>
      <c r="F11" s="18"/>
      <c r="G11" s="18"/>
      <c r="H11" s="18"/>
      <c r="I11" s="18"/>
      <c r="J11" s="18"/>
      <c r="K11" s="16"/>
      <c r="L11" s="15"/>
      <c r="M11" s="15" t="s">
        <v>18</v>
      </c>
      <c r="N11" s="15" t="s">
        <v>19</v>
      </c>
      <c r="O11" s="15"/>
      <c r="P11" s="15"/>
      <c r="Q11" s="15"/>
      <c r="R11" s="15"/>
      <c r="S11" s="15"/>
      <c r="T11" s="15"/>
      <c r="U11" s="15"/>
      <c r="V11" s="15"/>
      <c r="W11" s="15"/>
      <c r="X11" s="17"/>
    </row>
    <row r="12" spans="4:24" ht="12.75">
      <c r="D12" s="14"/>
      <c r="E12" s="15"/>
      <c r="F12" s="15"/>
      <c r="G12" s="15"/>
      <c r="H12" s="15"/>
      <c r="I12" s="15"/>
      <c r="J12" s="15"/>
      <c r="K12" s="16"/>
      <c r="L12" s="15"/>
      <c r="M12" s="15" t="s">
        <v>20</v>
      </c>
      <c r="N12" s="15" t="s">
        <v>21</v>
      </c>
      <c r="O12" s="15"/>
      <c r="P12" s="15"/>
      <c r="Q12" s="15"/>
      <c r="R12" s="15"/>
      <c r="S12" s="15"/>
      <c r="T12" s="15"/>
      <c r="U12" s="15"/>
      <c r="V12" s="15"/>
      <c r="W12" s="15"/>
      <c r="X12" s="17"/>
    </row>
    <row r="13" spans="4:24" ht="12.75">
      <c r="D13" s="14"/>
      <c r="E13" s="15"/>
      <c r="F13" s="15"/>
      <c r="G13" s="15"/>
      <c r="H13" s="15"/>
      <c r="I13" s="15"/>
      <c r="J13" s="15"/>
      <c r="K13" s="16"/>
      <c r="L13" s="15"/>
      <c r="M13" s="15" t="s">
        <v>22</v>
      </c>
      <c r="N13" s="15" t="s">
        <v>23</v>
      </c>
      <c r="O13" s="15"/>
      <c r="P13" s="15"/>
      <c r="Q13" s="15"/>
      <c r="R13" s="15"/>
      <c r="S13" s="15"/>
      <c r="T13" s="15"/>
      <c r="U13" s="15"/>
      <c r="V13" s="15"/>
      <c r="W13" s="15"/>
      <c r="X13" s="17"/>
    </row>
    <row r="14" spans="4:24" ht="12.75">
      <c r="D14" s="14"/>
      <c r="E14" s="15"/>
      <c r="F14" s="15"/>
      <c r="G14" s="15"/>
      <c r="H14" s="15"/>
      <c r="I14" s="15"/>
      <c r="J14" s="15"/>
      <c r="K14" s="16"/>
      <c r="L14" s="15"/>
      <c r="M14" s="15" t="s">
        <v>24</v>
      </c>
      <c r="N14" s="15" t="s">
        <v>25</v>
      </c>
      <c r="O14" s="15"/>
      <c r="P14" s="15"/>
      <c r="Q14" s="15"/>
      <c r="R14" s="15"/>
      <c r="S14" s="15"/>
      <c r="T14" s="15"/>
      <c r="U14" s="15"/>
      <c r="V14" s="15"/>
      <c r="W14" s="15"/>
      <c r="X14" s="17"/>
    </row>
    <row r="15" spans="4:24" ht="12.75">
      <c r="D15" s="14"/>
      <c r="E15" s="15"/>
      <c r="F15" s="15"/>
      <c r="G15" s="15"/>
      <c r="H15" s="15"/>
      <c r="I15" s="15"/>
      <c r="J15" s="15"/>
      <c r="K15" s="16"/>
      <c r="L15" s="15"/>
      <c r="M15" s="15" t="s">
        <v>26</v>
      </c>
      <c r="N15" s="15" t="s">
        <v>27</v>
      </c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spans="4:24" ht="13.5" thickBot="1">
      <c r="D16" s="19"/>
      <c r="E16" s="20"/>
      <c r="F16" s="20"/>
      <c r="G16" s="20"/>
      <c r="H16" s="20"/>
      <c r="I16" s="20"/>
      <c r="J16" s="20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2"/>
    </row>
    <row r="18" spans="5:20" ht="12.75">
      <c r="E18" s="6"/>
      <c r="F18" s="6"/>
      <c r="G18" s="6"/>
      <c r="H18" s="6"/>
      <c r="I18" s="6"/>
      <c r="J18" s="6"/>
      <c r="T18" s="7" t="s">
        <v>30</v>
      </c>
    </row>
    <row r="19" spans="4:24" s="26" customFormat="1" ht="12.75">
      <c r="D19" s="26" t="s">
        <v>37</v>
      </c>
      <c r="E19" s="27" t="s">
        <v>12</v>
      </c>
      <c r="F19" s="27" t="s">
        <v>16</v>
      </c>
      <c r="G19" s="27" t="s">
        <v>15</v>
      </c>
      <c r="H19" s="27" t="s">
        <v>18</v>
      </c>
      <c r="I19" s="27" t="s">
        <v>20</v>
      </c>
      <c r="J19" s="27" t="s">
        <v>22</v>
      </c>
      <c r="K19" s="28" t="s">
        <v>28</v>
      </c>
      <c r="L19" s="27" t="s">
        <v>34</v>
      </c>
      <c r="M19" s="27" t="s">
        <v>35</v>
      </c>
      <c r="N19" s="27" t="s">
        <v>36</v>
      </c>
      <c r="O19" s="27" t="s">
        <v>33</v>
      </c>
      <c r="P19" s="27" t="s">
        <v>42</v>
      </c>
      <c r="Q19" s="27" t="s">
        <v>43</v>
      </c>
      <c r="R19" s="29" t="s">
        <v>41</v>
      </c>
      <c r="T19" s="30" t="s">
        <v>31</v>
      </c>
      <c r="U19" s="30" t="s">
        <v>32</v>
      </c>
      <c r="V19" s="29" t="s">
        <v>46</v>
      </c>
      <c r="X19" s="26" t="s">
        <v>48</v>
      </c>
    </row>
    <row r="20" spans="3:24" ht="13.5" thickBot="1">
      <c r="C20" s="20"/>
      <c r="D20" s="20"/>
      <c r="E20" s="31" t="s">
        <v>0</v>
      </c>
      <c r="F20" s="31"/>
      <c r="G20" s="31"/>
      <c r="H20" s="31"/>
      <c r="I20" s="31" t="s">
        <v>1</v>
      </c>
      <c r="J20" s="31" t="s">
        <v>2</v>
      </c>
      <c r="K20" s="21"/>
      <c r="L20" s="32" t="s">
        <v>4</v>
      </c>
      <c r="M20" s="32" t="s">
        <v>3</v>
      </c>
      <c r="N20" s="32" t="s">
        <v>4</v>
      </c>
      <c r="O20" s="32" t="s">
        <v>3</v>
      </c>
      <c r="P20" s="32" t="s">
        <v>4</v>
      </c>
      <c r="Q20" s="32" t="s">
        <v>3</v>
      </c>
      <c r="R20" s="32" t="s">
        <v>40</v>
      </c>
      <c r="S20" s="32"/>
      <c r="T20" s="32" t="s">
        <v>40</v>
      </c>
      <c r="U20" s="32" t="s">
        <v>40</v>
      </c>
      <c r="V20" s="25" t="s">
        <v>47</v>
      </c>
      <c r="W20" s="20"/>
      <c r="X20" s="20"/>
    </row>
    <row r="21" spans="2:22" s="33" customFormat="1" ht="12.75">
      <c r="B21" s="33" t="s">
        <v>7</v>
      </c>
      <c r="C21" s="33" t="s">
        <v>44</v>
      </c>
      <c r="D21" s="33" t="s">
        <v>39</v>
      </c>
      <c r="E21" s="34">
        <v>0.3</v>
      </c>
      <c r="F21" s="34">
        <v>1</v>
      </c>
      <c r="G21" s="34">
        <v>1</v>
      </c>
      <c r="H21" s="34">
        <v>10</v>
      </c>
      <c r="I21" s="34">
        <v>0.8</v>
      </c>
      <c r="J21" s="34">
        <v>0.081</v>
      </c>
      <c r="K21" s="35">
        <f>(L21*M21)+(N21*O21)+(P21*Q21)</f>
        <v>294150</v>
      </c>
      <c r="L21" s="34">
        <v>0.159</v>
      </c>
      <c r="M21" s="34">
        <v>1850000</v>
      </c>
      <c r="N21" s="34">
        <v>0.0177</v>
      </c>
      <c r="O21" s="34">
        <v>0</v>
      </c>
      <c r="P21" s="34"/>
      <c r="Q21" s="34"/>
      <c r="R21" s="36">
        <f>((E21)*(1/(F21*G21*H21))*(I21))/(J21+K21)</f>
        <v>8.159100251956076E-08</v>
      </c>
      <c r="T21" s="37">
        <f>R21</f>
        <v>8.159100251956076E-08</v>
      </c>
      <c r="U21" s="37">
        <f>R22</f>
        <v>6.678184830858124E-08</v>
      </c>
      <c r="V21" s="36">
        <f>(GEOMEAN(T21:U21))*1000</f>
        <v>7.381597356674489E-05</v>
      </c>
    </row>
    <row r="22" spans="4:22" s="33" customFormat="1" ht="12.75">
      <c r="D22" s="33" t="s">
        <v>38</v>
      </c>
      <c r="E22" s="34">
        <v>0.3</v>
      </c>
      <c r="F22" s="34">
        <v>1</v>
      </c>
      <c r="G22" s="34">
        <v>1</v>
      </c>
      <c r="H22" s="34">
        <v>10</v>
      </c>
      <c r="I22" s="34">
        <v>7.4</v>
      </c>
      <c r="J22" s="34">
        <v>0.6</v>
      </c>
      <c r="K22" s="35">
        <f>(L22*M22)+(N22*O22)+(P22*Q22)</f>
        <v>3324256</v>
      </c>
      <c r="L22" s="34">
        <v>0.976</v>
      </c>
      <c r="M22" s="34">
        <v>1850000</v>
      </c>
      <c r="N22" s="34">
        <v>0.244</v>
      </c>
      <c r="O22" s="34">
        <v>6224000</v>
      </c>
      <c r="P22" s="34"/>
      <c r="Q22" s="34"/>
      <c r="R22" s="36">
        <f>((E22)*(1/(F22*G22*H22))*(I22))/(J22+K22)</f>
        <v>6.678184830858124E-08</v>
      </c>
      <c r="T22" s="37"/>
      <c r="U22" s="37"/>
      <c r="V22" s="36"/>
    </row>
    <row r="23" spans="5:22" s="33" customFormat="1" ht="12.75">
      <c r="E23" s="34"/>
      <c r="F23" s="34"/>
      <c r="G23" s="34"/>
      <c r="H23" s="34"/>
      <c r="I23" s="34"/>
      <c r="J23" s="34"/>
      <c r="K23" s="35"/>
      <c r="L23" s="34"/>
      <c r="M23" s="34"/>
      <c r="N23" s="34"/>
      <c r="O23" s="34"/>
      <c r="P23" s="34"/>
      <c r="Q23" s="34"/>
      <c r="R23" s="36"/>
      <c r="T23" s="37"/>
      <c r="U23" s="37"/>
      <c r="V23" s="36"/>
    </row>
    <row r="24" spans="3:22" s="33" customFormat="1" ht="12.75">
      <c r="C24" s="33" t="s">
        <v>45</v>
      </c>
      <c r="D24" s="33" t="s">
        <v>39</v>
      </c>
      <c r="E24" s="34">
        <v>0.3</v>
      </c>
      <c r="F24" s="34">
        <v>1</v>
      </c>
      <c r="G24" s="34">
        <v>1</v>
      </c>
      <c r="H24" s="34">
        <v>10</v>
      </c>
      <c r="I24" s="34">
        <v>0.8</v>
      </c>
      <c r="J24" s="34">
        <v>0.081</v>
      </c>
      <c r="K24" s="35">
        <f>(L24*M24)+(N24*O24)+(P24*Q24)</f>
        <v>181101</v>
      </c>
      <c r="L24" s="34">
        <v>0.159</v>
      </c>
      <c r="M24" s="34">
        <v>1139000</v>
      </c>
      <c r="N24" s="34">
        <v>0.0177</v>
      </c>
      <c r="O24" s="34">
        <v>0</v>
      </c>
      <c r="P24" s="34"/>
      <c r="Q24" s="34"/>
      <c r="R24" s="36">
        <f>((E24)*(1/(F24*G24*H24))*(I24))/(J24+K24)</f>
        <v>1.3252267665922988E-07</v>
      </c>
      <c r="T24" s="37">
        <f>R24</f>
        <v>1.3252267665922988E-07</v>
      </c>
      <c r="U24" s="37">
        <f>R25</f>
        <v>1.114175595880682E-07</v>
      </c>
      <c r="V24" s="38">
        <f>(GEOMEAN(T24:U24))*1000</f>
        <v>0.00012151276979581224</v>
      </c>
    </row>
    <row r="25" spans="4:22" s="33" customFormat="1" ht="12.75">
      <c r="D25" s="33" t="s">
        <v>38</v>
      </c>
      <c r="E25" s="34">
        <v>0.3</v>
      </c>
      <c r="F25" s="34">
        <v>1</v>
      </c>
      <c r="G25" s="34">
        <v>1</v>
      </c>
      <c r="H25" s="34">
        <v>10</v>
      </c>
      <c r="I25" s="34">
        <v>7.4</v>
      </c>
      <c r="J25" s="34">
        <v>0.6</v>
      </c>
      <c r="K25" s="35">
        <f>(L25*M25)+(N25*O25)+(P25*Q25)</f>
        <v>1992504</v>
      </c>
      <c r="L25" s="34">
        <v>0.976</v>
      </c>
      <c r="M25" s="34">
        <v>1139000</v>
      </c>
      <c r="N25" s="34">
        <v>0.244</v>
      </c>
      <c r="O25" s="34">
        <v>3610000</v>
      </c>
      <c r="P25" s="34"/>
      <c r="Q25" s="34"/>
      <c r="R25" s="36">
        <f>((E25)*(1/(F25*G25*H25))*(I25))/(J25+K25)</f>
        <v>1.114175595880682E-07</v>
      </c>
      <c r="T25" s="37"/>
      <c r="U25" s="37"/>
      <c r="V25" s="36"/>
    </row>
    <row r="26" spans="5:22" ht="12.75">
      <c r="E26" s="6"/>
      <c r="F26" s="6"/>
      <c r="G26" s="6"/>
      <c r="H26" s="6"/>
      <c r="I26" s="6"/>
      <c r="J26" s="6"/>
      <c r="L26" s="8"/>
      <c r="M26" s="8"/>
      <c r="N26" s="8"/>
      <c r="O26" s="8"/>
      <c r="P26" s="8"/>
      <c r="Q26" s="8"/>
      <c r="R26" s="9"/>
      <c r="T26" s="24"/>
      <c r="U26" s="24"/>
      <c r="V26" s="23"/>
    </row>
    <row r="27" spans="5:22" ht="12.75">
      <c r="E27" s="6"/>
      <c r="F27" s="6"/>
      <c r="G27" s="6"/>
      <c r="H27" s="6"/>
      <c r="I27" s="6"/>
      <c r="J27" s="6"/>
      <c r="K27" s="35">
        <f aca="true" t="shared" si="0" ref="K27:K43">(L27*M27)+(N27*O27)+(P27*Q27)</f>
        <v>0</v>
      </c>
      <c r="L27" s="8"/>
      <c r="M27" s="8"/>
      <c r="N27" s="8"/>
      <c r="O27" s="8"/>
      <c r="P27" s="8"/>
      <c r="Q27" s="8"/>
      <c r="R27" s="36" t="e">
        <f aca="true" t="shared" si="1" ref="R27:R43">((E27)*(1/(F27*G27*H27))*(I27))/(J27+K27)</f>
        <v>#DIV/0!</v>
      </c>
      <c r="T27" s="24"/>
      <c r="U27" s="24"/>
      <c r="V27" s="38" t="e">
        <f>(GEOMEAN(T27:U27))*1000</f>
        <v>#NUM!</v>
      </c>
    </row>
    <row r="28" spans="5:22" ht="12.75">
      <c r="E28" s="6"/>
      <c r="F28" s="6"/>
      <c r="G28" s="6"/>
      <c r="H28" s="6"/>
      <c r="I28" s="6"/>
      <c r="J28" s="6"/>
      <c r="K28" s="35">
        <f t="shared" si="0"/>
        <v>0</v>
      </c>
      <c r="L28" s="8"/>
      <c r="M28" s="8"/>
      <c r="N28" s="8"/>
      <c r="O28" s="8"/>
      <c r="P28" s="8"/>
      <c r="Q28" s="8"/>
      <c r="R28" s="36" t="e">
        <f t="shared" si="1"/>
        <v>#DIV/0!</v>
      </c>
      <c r="T28" s="24"/>
      <c r="U28" s="24"/>
      <c r="V28" s="23"/>
    </row>
    <row r="29" spans="5:22" ht="12.75">
      <c r="E29" s="6"/>
      <c r="F29" s="6"/>
      <c r="G29" s="6"/>
      <c r="H29" s="6"/>
      <c r="I29" s="6"/>
      <c r="J29" s="6"/>
      <c r="K29" s="35">
        <f t="shared" si="0"/>
        <v>0</v>
      </c>
      <c r="L29" s="8"/>
      <c r="M29" s="8"/>
      <c r="N29" s="8"/>
      <c r="O29" s="8"/>
      <c r="P29" s="8"/>
      <c r="Q29" s="8"/>
      <c r="R29" s="36" t="e">
        <f t="shared" si="1"/>
        <v>#DIV/0!</v>
      </c>
      <c r="T29" s="24"/>
      <c r="U29" s="24"/>
      <c r="V29" s="38" t="e">
        <f>(GEOMEAN(T29:U29))*1000</f>
        <v>#NUM!</v>
      </c>
    </row>
    <row r="30" spans="5:18" ht="12.75">
      <c r="E30" s="6"/>
      <c r="F30" s="6"/>
      <c r="G30" s="6"/>
      <c r="H30" s="6"/>
      <c r="I30" s="6"/>
      <c r="J30" s="6"/>
      <c r="K30" s="35">
        <f t="shared" si="0"/>
        <v>0</v>
      </c>
      <c r="L30" s="8"/>
      <c r="M30" s="8"/>
      <c r="N30" s="8"/>
      <c r="O30" s="8"/>
      <c r="P30" s="8"/>
      <c r="Q30" s="8"/>
      <c r="R30" s="36" t="e">
        <f t="shared" si="1"/>
        <v>#DIV/0!</v>
      </c>
    </row>
    <row r="31" spans="5:22" ht="12.75">
      <c r="E31" s="6"/>
      <c r="F31" s="6"/>
      <c r="G31" s="6"/>
      <c r="H31" s="6"/>
      <c r="I31" s="6"/>
      <c r="J31" s="6"/>
      <c r="K31" s="35">
        <f t="shared" si="0"/>
        <v>0</v>
      </c>
      <c r="L31" s="8"/>
      <c r="M31" s="8"/>
      <c r="N31" s="8"/>
      <c r="O31" s="8"/>
      <c r="P31" s="8"/>
      <c r="Q31" s="8"/>
      <c r="R31" s="36" t="e">
        <f t="shared" si="1"/>
        <v>#DIV/0!</v>
      </c>
      <c r="V31" s="38" t="e">
        <f>(GEOMEAN(T31:U31))*1000</f>
        <v>#NUM!</v>
      </c>
    </row>
    <row r="32" spans="5:18" ht="12.75">
      <c r="E32" s="6"/>
      <c r="F32" s="6"/>
      <c r="G32" s="6"/>
      <c r="H32" s="6"/>
      <c r="I32" s="6"/>
      <c r="J32" s="6"/>
      <c r="K32" s="35">
        <f t="shared" si="0"/>
        <v>0</v>
      </c>
      <c r="L32" s="8"/>
      <c r="M32" s="8"/>
      <c r="N32" s="8"/>
      <c r="O32" s="8"/>
      <c r="P32" s="8"/>
      <c r="Q32" s="8"/>
      <c r="R32" s="36" t="e">
        <f t="shared" si="1"/>
        <v>#DIV/0!</v>
      </c>
    </row>
    <row r="33" spans="5:22" ht="12.75">
      <c r="E33" s="6"/>
      <c r="F33" s="6"/>
      <c r="G33" s="6"/>
      <c r="H33" s="6"/>
      <c r="I33" s="6"/>
      <c r="J33" s="6"/>
      <c r="K33" s="35">
        <f t="shared" si="0"/>
        <v>0</v>
      </c>
      <c r="L33" s="8"/>
      <c r="M33" s="8"/>
      <c r="N33" s="8"/>
      <c r="O33" s="8"/>
      <c r="P33" s="8"/>
      <c r="Q33" s="8"/>
      <c r="R33" s="36" t="e">
        <f t="shared" si="1"/>
        <v>#DIV/0!</v>
      </c>
      <c r="V33" s="38" t="e">
        <f>(GEOMEAN(T33:U33))*1000</f>
        <v>#NUM!</v>
      </c>
    </row>
    <row r="34" spans="5:18" ht="12.75">
      <c r="E34" s="6"/>
      <c r="F34" s="6"/>
      <c r="G34" s="6"/>
      <c r="H34" s="6"/>
      <c r="I34" s="6"/>
      <c r="J34" s="6"/>
      <c r="K34" s="35">
        <f t="shared" si="0"/>
        <v>0</v>
      </c>
      <c r="L34" s="8"/>
      <c r="M34" s="8"/>
      <c r="N34" s="8"/>
      <c r="O34" s="8"/>
      <c r="P34" s="8"/>
      <c r="Q34" s="8"/>
      <c r="R34" s="36" t="e">
        <f t="shared" si="1"/>
        <v>#DIV/0!</v>
      </c>
    </row>
    <row r="35" spans="5:22" ht="12.75">
      <c r="E35" s="6"/>
      <c r="F35" s="6"/>
      <c r="G35" s="6"/>
      <c r="H35" s="6"/>
      <c r="I35" s="6"/>
      <c r="J35" s="6"/>
      <c r="K35" s="35">
        <f t="shared" si="0"/>
        <v>0</v>
      </c>
      <c r="R35" s="36" t="e">
        <f t="shared" si="1"/>
        <v>#DIV/0!</v>
      </c>
      <c r="V35" s="38" t="e">
        <f>(GEOMEAN(T35:U35))*1000</f>
        <v>#NUM!</v>
      </c>
    </row>
    <row r="36" spans="5:18" ht="12.75">
      <c r="E36" s="6"/>
      <c r="F36" s="6"/>
      <c r="G36" s="6"/>
      <c r="H36" s="6"/>
      <c r="I36" s="6"/>
      <c r="J36" s="6"/>
      <c r="K36" s="35">
        <f t="shared" si="0"/>
        <v>0</v>
      </c>
      <c r="R36" s="36" t="e">
        <f t="shared" si="1"/>
        <v>#DIV/0!</v>
      </c>
    </row>
    <row r="37" spans="5:22" ht="12.75">
      <c r="E37" s="6"/>
      <c r="F37" s="6"/>
      <c r="G37" s="6"/>
      <c r="H37" s="6"/>
      <c r="I37" s="6"/>
      <c r="J37" s="6"/>
      <c r="K37" s="35">
        <f t="shared" si="0"/>
        <v>0</v>
      </c>
      <c r="R37" s="36" t="e">
        <f t="shared" si="1"/>
        <v>#DIV/0!</v>
      </c>
      <c r="V37" s="38" t="e">
        <f>(GEOMEAN(T37:U37))*1000</f>
        <v>#NUM!</v>
      </c>
    </row>
    <row r="38" spans="5:18" ht="12.75">
      <c r="E38" s="6"/>
      <c r="F38" s="6"/>
      <c r="G38" s="6"/>
      <c r="H38" s="6"/>
      <c r="I38" s="6"/>
      <c r="J38" s="6"/>
      <c r="K38" s="35">
        <f t="shared" si="0"/>
        <v>0</v>
      </c>
      <c r="R38" s="36" t="e">
        <f t="shared" si="1"/>
        <v>#DIV/0!</v>
      </c>
    </row>
    <row r="39" spans="5:22" ht="12.75">
      <c r="E39" s="6"/>
      <c r="F39" s="6"/>
      <c r="G39" s="6"/>
      <c r="H39" s="6"/>
      <c r="I39" s="6"/>
      <c r="J39" s="6"/>
      <c r="K39" s="35">
        <f t="shared" si="0"/>
        <v>0</v>
      </c>
      <c r="R39" s="36" t="e">
        <f t="shared" si="1"/>
        <v>#DIV/0!</v>
      </c>
      <c r="V39" s="38" t="e">
        <f>(GEOMEAN(T39:U39))*1000</f>
        <v>#NUM!</v>
      </c>
    </row>
    <row r="40" spans="5:18" ht="12.75">
      <c r="E40" s="6"/>
      <c r="F40" s="6"/>
      <c r="G40" s="6"/>
      <c r="H40" s="6"/>
      <c r="I40" s="6"/>
      <c r="J40" s="6"/>
      <c r="K40" s="35">
        <f t="shared" si="0"/>
        <v>0</v>
      </c>
      <c r="R40" s="36" t="e">
        <f t="shared" si="1"/>
        <v>#DIV/0!</v>
      </c>
    </row>
    <row r="41" spans="5:22" ht="12.75">
      <c r="E41" s="6"/>
      <c r="F41" s="6"/>
      <c r="G41" s="6"/>
      <c r="H41" s="6"/>
      <c r="I41" s="6"/>
      <c r="J41" s="6"/>
      <c r="K41" s="35">
        <f t="shared" si="0"/>
        <v>0</v>
      </c>
      <c r="R41" s="36" t="e">
        <f t="shared" si="1"/>
        <v>#DIV/0!</v>
      </c>
      <c r="V41" s="38" t="e">
        <f>(GEOMEAN(T41:U41))*1000</f>
        <v>#NUM!</v>
      </c>
    </row>
    <row r="42" spans="5:18" ht="12.75">
      <c r="E42" s="6"/>
      <c r="F42" s="6"/>
      <c r="G42" s="6"/>
      <c r="H42" s="6"/>
      <c r="I42" s="6"/>
      <c r="J42" s="6"/>
      <c r="K42" s="35">
        <f t="shared" si="0"/>
        <v>0</v>
      </c>
      <c r="R42" s="36" t="e">
        <f t="shared" si="1"/>
        <v>#DIV/0!</v>
      </c>
    </row>
    <row r="43" spans="5:22" ht="12.75">
      <c r="E43" s="6"/>
      <c r="F43" s="6"/>
      <c r="G43" s="6"/>
      <c r="H43" s="6"/>
      <c r="I43" s="6"/>
      <c r="J43" s="6"/>
      <c r="K43" s="35">
        <f t="shared" si="0"/>
        <v>0</v>
      </c>
      <c r="R43" s="36" t="e">
        <f t="shared" si="1"/>
        <v>#DIV/0!</v>
      </c>
      <c r="V43" s="38" t="e">
        <f>(GEOMEAN(T43:U43))*1000</f>
        <v>#NUM!</v>
      </c>
    </row>
    <row r="44" spans="5:10" ht="12.75"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  <row r="46" spans="5:10" ht="12.75">
      <c r="E46" s="6"/>
      <c r="F46" s="6"/>
      <c r="G46" s="6"/>
      <c r="H46" s="6"/>
      <c r="I46" s="6"/>
      <c r="J46" s="6"/>
    </row>
    <row r="47" spans="5:10" ht="12.75">
      <c r="E47" s="6"/>
      <c r="F47" s="6"/>
      <c r="G47" s="6"/>
      <c r="H47" s="6"/>
      <c r="I47" s="6"/>
      <c r="J47" s="6"/>
    </row>
    <row r="48" spans="5:10" ht="12.75">
      <c r="E48" s="6"/>
      <c r="F48" s="6"/>
      <c r="G48" s="6"/>
      <c r="H48" s="6"/>
      <c r="I48" s="6"/>
      <c r="J48" s="6"/>
    </row>
    <row r="49" spans="5:10" ht="12.75">
      <c r="E49" s="6"/>
      <c r="F49" s="6"/>
      <c r="G49" s="6"/>
      <c r="H49" s="6"/>
      <c r="I49" s="6"/>
      <c r="J49" s="6"/>
    </row>
    <row r="50" spans="5:10" ht="12.75">
      <c r="E50" s="6"/>
      <c r="F50" s="6"/>
      <c r="G50" s="6"/>
      <c r="H50" s="6"/>
      <c r="I50" s="6"/>
      <c r="J50" s="6"/>
    </row>
    <row r="51" spans="5:10" ht="12.75">
      <c r="E51" s="6"/>
      <c r="F51" s="6"/>
      <c r="G51" s="6"/>
      <c r="H51" s="6"/>
      <c r="I51" s="6"/>
      <c r="J51" s="6"/>
    </row>
    <row r="52" spans="5:10" ht="12.75">
      <c r="E52" s="6"/>
      <c r="F52" s="6"/>
      <c r="G52" s="6"/>
      <c r="H52" s="6"/>
      <c r="I52" s="6"/>
      <c r="J52" s="6"/>
    </row>
    <row r="53" spans="5:10" ht="12.75">
      <c r="E53" s="6"/>
      <c r="F53" s="6"/>
      <c r="G53" s="6"/>
      <c r="H53" s="6"/>
      <c r="I53" s="6"/>
      <c r="J53" s="6"/>
    </row>
  </sheetData>
  <printOptions/>
  <pageMargins left="0.28" right="0.33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mnord</dc:creator>
  <cp:keywords/>
  <dc:description/>
  <cp:lastModifiedBy>Mahoney</cp:lastModifiedBy>
  <cp:lastPrinted>2006-10-30T15:35:35Z</cp:lastPrinted>
  <dcterms:created xsi:type="dcterms:W3CDTF">2006-10-13T15:56:00Z</dcterms:created>
  <dcterms:modified xsi:type="dcterms:W3CDTF">2007-03-14T20:11:29Z</dcterms:modified>
  <cp:category/>
  <cp:version/>
  <cp:contentType/>
  <cp:contentStatus/>
</cp:coreProperties>
</file>