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lansbee\Documents\TRW Lead Committee Files\Adult Lead\"/>
    </mc:Choice>
  </mc:AlternateContent>
  <bookViews>
    <workbookView xWindow="0" yWindow="0" windowWidth="24000" windowHeight="9495" tabRatio="512" activeTab="1"/>
  </bookViews>
  <sheets>
    <sheet name="PbB Risk Calculation " sheetId="20" r:id="rId1"/>
    <sheet name="Soil PRG Calculation" sheetId="21" r:id="rId2"/>
    <sheet name="Module1" sheetId="18" state="veryHidden" r:id="rId3"/>
    <sheet name="Module2" sheetId="19" state="veryHidden" r:id="rId4"/>
  </sheets>
  <definedNames>
    <definedName name="defaults">#REF!</definedName>
    <definedName name="_xlnm.Print_Titles" localSheetId="0">'PbB Risk Calculation '!$B:$B</definedName>
    <definedName name="printdescrip" localSheetId="0">'PbB Risk Calculation '!$B$5:$D$23</definedName>
    <definedName name="printdescrip">#REF!</definedName>
    <definedName name="printvalues" localSheetId="0">'PbB Risk Calculation '!$D$5:$F$21</definedName>
    <definedName name="printvalues">#REF!</definedName>
  </definedNames>
  <calcPr calcId="152511"/>
</workbook>
</file>

<file path=xl/calcChain.xml><?xml version="1.0" encoding="utf-8"?>
<calcChain xmlns="http://schemas.openxmlformats.org/spreadsheetml/2006/main">
  <c r="E19" i="20" l="1"/>
  <c r="F19" i="20"/>
  <c r="B3" i="21" l="1"/>
  <c r="E15" i="21"/>
  <c r="E18" i="20"/>
  <c r="E21" i="20" s="1"/>
  <c r="F15" i="21"/>
  <c r="H19" i="20"/>
  <c r="H18" i="20"/>
  <c r="H21" i="20" s="1"/>
  <c r="G19" i="20"/>
  <c r="G18" i="20"/>
  <c r="G21" i="20"/>
  <c r="H15" i="21"/>
  <c r="G15" i="21"/>
  <c r="F18" i="20"/>
  <c r="F21" i="20" s="1"/>
</calcChain>
</file>

<file path=xl/sharedStrings.xml><?xml version="1.0" encoding="utf-8"?>
<sst xmlns="http://schemas.openxmlformats.org/spreadsheetml/2006/main" count="110" uniqueCount="58">
  <si>
    <t>U.S. EPA Technical Review Workgroup for Lead, Adult Lead Committee</t>
  </si>
  <si>
    <t>Units</t>
  </si>
  <si>
    <t xml:space="preserve">Fetal/maternal PbB ratio </t>
  </si>
  <si>
    <t>--</t>
  </si>
  <si>
    <t>BKSF</t>
  </si>
  <si>
    <t>Biokinetic Slope Factor</t>
  </si>
  <si>
    <t>Geometric standard deviation PbB</t>
  </si>
  <si>
    <t>Baseline PbB</t>
  </si>
  <si>
    <t>Soil ingestion rate (including soil-derived indoor dust)</t>
  </si>
  <si>
    <t>g/day</t>
  </si>
  <si>
    <t>Total ingestion rate of outdoor soil and indoor dust</t>
  </si>
  <si>
    <t>Mass fraction of soil in dust</t>
  </si>
  <si>
    <t>Absorption fraction (same for soil and dust)</t>
  </si>
  <si>
    <t>Exposure frequency (same for soil and dust)</t>
  </si>
  <si>
    <t>days/yr</t>
  </si>
  <si>
    <t>Averaging time (same for soil and dust)</t>
  </si>
  <si>
    <t>PbS</t>
  </si>
  <si>
    <t>Soil lead concentration</t>
  </si>
  <si>
    <t>PbB of adult worker, geometric mean</t>
  </si>
  <si>
    <t>95th percentile PbB among fetuses of adult workers</t>
  </si>
  <si>
    <t>%</t>
  </si>
  <si>
    <t>Variable</t>
  </si>
  <si>
    <t>ppm</t>
  </si>
  <si>
    <t>EDIT RED CELLS</t>
  </si>
  <si>
    <t>GSDi and PbBo  from Analysis of NHANES 1999-2004</t>
  </si>
  <si>
    <t>Description of  Variable</t>
  </si>
  <si>
    <t>GSDi and PbBo  from Analysis of NHANES III (Phases 1&amp;2)</t>
  </si>
  <si>
    <t xml:space="preserve">GSDi and PbBo  from Analysis of NHANES III (Phases 1&amp;2)  </t>
  </si>
  <si>
    <t>GSDi and PbBo  from Analysis of NHANES 2007-2010</t>
  </si>
  <si>
    <t>GSDi and PbBo  from Analysis of NHANES 2004-2007</t>
  </si>
  <si>
    <t>GSDi and PbBo  from Analysis of NHANES 2009-2014</t>
  </si>
  <si>
    <t>µg/dL</t>
  </si>
  <si>
    <t>µg/dL per µg/day</t>
  </si>
  <si>
    <t>µg/g or ppm</t>
  </si>
  <si>
    <r>
      <t>PbB</t>
    </r>
    <r>
      <rPr>
        <vertAlign val="subscript"/>
        <sz val="12"/>
        <rFont val="Tahoma"/>
        <family val="2"/>
      </rPr>
      <t>fetal, 0.95</t>
    </r>
  </si>
  <si>
    <r>
      <t>R</t>
    </r>
    <r>
      <rPr>
        <vertAlign val="subscript"/>
        <sz val="12"/>
        <rFont val="Tahoma"/>
        <family val="2"/>
      </rPr>
      <t>fetal/maternal</t>
    </r>
  </si>
  <si>
    <r>
      <t>GSD</t>
    </r>
    <r>
      <rPr>
        <vertAlign val="subscript"/>
        <sz val="12"/>
        <rFont val="Tahoma"/>
        <family val="2"/>
      </rPr>
      <t>i</t>
    </r>
  </si>
  <si>
    <r>
      <t>PbB</t>
    </r>
    <r>
      <rPr>
        <vertAlign val="subscript"/>
        <sz val="12"/>
        <rFont val="Tahoma"/>
        <family val="2"/>
      </rPr>
      <t>0</t>
    </r>
  </si>
  <si>
    <r>
      <t>IR</t>
    </r>
    <r>
      <rPr>
        <vertAlign val="subscript"/>
        <sz val="12"/>
        <rFont val="Tahoma"/>
        <family val="2"/>
      </rPr>
      <t>S</t>
    </r>
  </si>
  <si>
    <r>
      <t>AF</t>
    </r>
    <r>
      <rPr>
        <vertAlign val="subscript"/>
        <sz val="12"/>
        <rFont val="Tahoma"/>
        <family val="2"/>
      </rPr>
      <t>S, D</t>
    </r>
  </si>
  <si>
    <r>
      <t>EF</t>
    </r>
    <r>
      <rPr>
        <vertAlign val="subscript"/>
        <sz val="12"/>
        <rFont val="Tahoma"/>
        <family val="2"/>
      </rPr>
      <t>S, D</t>
    </r>
  </si>
  <si>
    <r>
      <t>AT</t>
    </r>
    <r>
      <rPr>
        <vertAlign val="subscript"/>
        <sz val="12"/>
        <rFont val="Tahoma"/>
        <family val="2"/>
      </rPr>
      <t>S, D</t>
    </r>
  </si>
  <si>
    <r>
      <t>IR</t>
    </r>
    <r>
      <rPr>
        <vertAlign val="subscript"/>
        <sz val="12"/>
        <rFont val="Tahoma"/>
        <family val="2"/>
      </rPr>
      <t>S+D</t>
    </r>
  </si>
  <si>
    <r>
      <t>W</t>
    </r>
    <r>
      <rPr>
        <vertAlign val="subscript"/>
        <sz val="12"/>
        <rFont val="Tahoma"/>
        <family val="2"/>
      </rPr>
      <t>S</t>
    </r>
  </si>
  <si>
    <r>
      <t>K</t>
    </r>
    <r>
      <rPr>
        <vertAlign val="subscript"/>
        <sz val="12"/>
        <rFont val="Tahoma"/>
        <family val="2"/>
      </rPr>
      <t>SD</t>
    </r>
  </si>
  <si>
    <r>
      <t>PbB</t>
    </r>
    <r>
      <rPr>
        <vertAlign val="subscript"/>
        <sz val="12"/>
        <rFont val="Tahoma"/>
        <family val="2"/>
      </rPr>
      <t>t</t>
    </r>
  </si>
  <si>
    <r>
      <t>P(PbB</t>
    </r>
    <r>
      <rPr>
        <b/>
        <vertAlign val="subscript"/>
        <sz val="12"/>
        <color indexed="39"/>
        <rFont val="Tahoma"/>
        <family val="2"/>
      </rPr>
      <t>fetal</t>
    </r>
    <r>
      <rPr>
        <b/>
        <sz val="12"/>
        <color indexed="39"/>
        <rFont val="Tahoma"/>
        <family val="2"/>
      </rPr>
      <t xml:space="preserve"> &gt; PbB</t>
    </r>
    <r>
      <rPr>
        <b/>
        <vertAlign val="subscript"/>
        <sz val="12"/>
        <color indexed="39"/>
        <rFont val="Tahoma"/>
        <family val="2"/>
      </rPr>
      <t>t</t>
    </r>
    <r>
      <rPr>
        <b/>
        <sz val="12"/>
        <color indexed="39"/>
        <rFont val="Tahoma"/>
        <family val="2"/>
      </rPr>
      <t>)</t>
    </r>
  </si>
  <si>
    <r>
      <t>Weighting factor; fraction of IR</t>
    </r>
    <r>
      <rPr>
        <vertAlign val="subscript"/>
        <sz val="12"/>
        <rFont val="Tahoma"/>
        <family val="2"/>
      </rPr>
      <t>S+D</t>
    </r>
    <r>
      <rPr>
        <sz val="12"/>
        <rFont val="Tahoma"/>
        <family val="2"/>
      </rPr>
      <t xml:space="preserve"> ingested as outdoor soil</t>
    </r>
  </si>
  <si>
    <t>Edit Red Cells</t>
  </si>
  <si>
    <r>
      <t>PbB</t>
    </r>
    <r>
      <rPr>
        <vertAlign val="subscript"/>
        <sz val="12"/>
        <rFont val="Tahoma"/>
        <family val="2"/>
      </rPr>
      <t>adult</t>
    </r>
  </si>
  <si>
    <t>PRG in Soil for no more than 5% probability that fetal PbB exceeds target PbB</t>
  </si>
  <si>
    <t>Probability that fetal PbB exceeds target PbB, assuming lognormal distribution</t>
  </si>
  <si>
    <t>U.S. EPA Technical Review Workgroup for Lead</t>
  </si>
  <si>
    <t>Calculations of Preliminary Remediation Goals (PRGs) for Soil in Nonresidential Areas</t>
  </si>
  <si>
    <t>Calculations of Blood Lead Concentrations (PbBs) and Risk in Nonresidential Areas</t>
  </si>
  <si>
    <t>Target PbB level of concern (e.g., 2-8 ug/dL)</t>
  </si>
  <si>
    <t>Version date 06/14/2017</t>
  </si>
  <si>
    <t>Target PbB in fetus (e.g., 2-8 µg/dL)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</si>
</sst>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%"/>
  </numFmts>
  <fonts count="18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vertAlign val="subscript"/>
      <sz val="12"/>
      <name val="Tahoma"/>
      <family val="2"/>
    </font>
    <font>
      <vertAlign val="superscript"/>
      <sz val="10"/>
      <name val="Tahoma"/>
      <family val="2"/>
    </font>
    <font>
      <b/>
      <sz val="12"/>
      <color indexed="39"/>
      <name val="Tahoma"/>
      <family val="2"/>
    </font>
    <font>
      <sz val="12"/>
      <color rgb="FFFF0000"/>
      <name val="Tahoma"/>
      <family val="2"/>
    </font>
    <font>
      <b/>
      <sz val="12"/>
      <color indexed="10"/>
      <name val="Tahoma"/>
      <family val="2"/>
    </font>
    <font>
      <vertAlign val="superscript"/>
      <sz val="12"/>
      <name val="Tahoma"/>
      <family val="2"/>
    </font>
    <font>
      <b/>
      <vertAlign val="subscript"/>
      <sz val="12"/>
      <color indexed="3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6"/>
      <name val="Times New Roman"/>
      <family val="1"/>
    </font>
    <font>
      <b/>
      <sz val="14"/>
      <name val="Tahoma"/>
      <family val="2"/>
    </font>
    <font>
      <b/>
      <sz val="1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4" fillId="0" borderId="10" xfId="0" quotePrefix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0" xfId="0" quotePrefix="1" applyFont="1" applyAlignment="1">
      <alignment horizontal="left" vertical="top"/>
    </xf>
    <xf numFmtId="0" fontId="5" fillId="0" borderId="0" xfId="0" applyFont="1"/>
    <xf numFmtId="0" fontId="1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4" fillId="0" borderId="0" xfId="0" applyFont="1" applyBorder="1"/>
    <xf numFmtId="0" fontId="5" fillId="3" borderId="1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5" fontId="4" fillId="0" borderId="1" xfId="0" quotePrefix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1" fillId="0" borderId="0" xfId="0" quotePrefix="1" applyFont="1" applyAlignment="1">
      <alignment horizontal="left" vertical="top"/>
    </xf>
    <xf numFmtId="0" fontId="4" fillId="0" borderId="0" xfId="0" quotePrefix="1" applyFont="1" applyAlignment="1">
      <alignment horizontal="left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19" xfId="0" quotePrefix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0" fontId="4" fillId="0" borderId="27" xfId="0" applyFont="1" applyBorder="1"/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/>
    </xf>
    <xf numFmtId="165" fontId="4" fillId="0" borderId="19" xfId="0" quotePrefix="1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7" fontId="8" fillId="2" borderId="33" xfId="1" applyNumberFormat="1" applyFont="1" applyFill="1" applyBorder="1" applyAlignment="1">
      <alignment horizontal="center"/>
    </xf>
    <xf numFmtId="167" fontId="8" fillId="2" borderId="25" xfId="1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3" fillId="0" borderId="0" xfId="0" applyFont="1"/>
    <xf numFmtId="0" fontId="14" fillId="0" borderId="0" xfId="0" quotePrefix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4" fontId="4" fillId="0" borderId="0" xfId="0" applyNumberFormat="1" applyFont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6" fillId="0" borderId="0" xfId="0" applyFont="1"/>
    <xf numFmtId="0" fontId="17" fillId="0" borderId="0" xfId="0" quotePrefix="1" applyFont="1" applyAlignment="1">
      <alignment horizontal="left"/>
    </xf>
    <xf numFmtId="165" fontId="4" fillId="4" borderId="29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32" xfId="0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6" fontId="5" fillId="4" borderId="17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75" workbookViewId="0">
      <selection activeCell="E20" sqref="E20:H20"/>
    </sheetView>
  </sheetViews>
  <sheetFormatPr defaultRowHeight="15" x14ac:dyDescent="0.2"/>
  <cols>
    <col min="1" max="1" width="5.75" style="3" customWidth="1"/>
    <col min="2" max="2" width="20.375" style="3" customWidth="1"/>
    <col min="3" max="3" width="62.125" style="3" customWidth="1"/>
    <col min="4" max="4" width="14.875" style="4" customWidth="1"/>
    <col min="5" max="5" width="19.875" style="4" customWidth="1"/>
    <col min="6" max="8" width="20.625" style="3" customWidth="1"/>
    <col min="9" max="16384" width="9" style="3"/>
  </cols>
  <sheetData>
    <row r="1" spans="2:10" s="74" customFormat="1" ht="19.5" x14ac:dyDescent="0.25">
      <c r="B1" s="75" t="s">
        <v>54</v>
      </c>
    </row>
    <row r="2" spans="2:10" s="74" customFormat="1" ht="19.5" x14ac:dyDescent="0.25">
      <c r="B2" s="79" t="s">
        <v>52</v>
      </c>
    </row>
    <row r="3" spans="2:10" ht="16.5" customHeight="1" x14ac:dyDescent="0.2">
      <c r="B3" s="17" t="s">
        <v>56</v>
      </c>
      <c r="D3" s="3"/>
      <c r="E3" s="94" t="s">
        <v>48</v>
      </c>
      <c r="F3" s="94"/>
      <c r="G3" s="94"/>
      <c r="H3" s="94"/>
    </row>
    <row r="4" spans="2:10" ht="19.5" customHeight="1" thickBot="1" x14ac:dyDescent="0.25">
      <c r="D4" s="3"/>
      <c r="E4" s="3"/>
      <c r="G4" s="25"/>
      <c r="H4" s="25"/>
      <c r="I4" s="25"/>
      <c r="J4" s="25"/>
    </row>
    <row r="5" spans="2:10" ht="60" customHeight="1" x14ac:dyDescent="0.2">
      <c r="B5" s="5" t="s">
        <v>21</v>
      </c>
      <c r="C5" s="26" t="s">
        <v>25</v>
      </c>
      <c r="D5" s="6" t="s">
        <v>1</v>
      </c>
      <c r="E5" s="26" t="s">
        <v>30</v>
      </c>
      <c r="F5" s="26" t="s">
        <v>28</v>
      </c>
      <c r="G5" s="26" t="s">
        <v>29</v>
      </c>
      <c r="H5" s="7" t="s">
        <v>27</v>
      </c>
      <c r="I5" s="55"/>
    </row>
    <row r="6" spans="2:10" ht="18.75" customHeight="1" x14ac:dyDescent="0.2">
      <c r="B6" s="27" t="s">
        <v>16</v>
      </c>
      <c r="C6" s="44" t="s">
        <v>17</v>
      </c>
      <c r="D6" s="37" t="s">
        <v>33</v>
      </c>
      <c r="E6" s="89">
        <v>1054</v>
      </c>
      <c r="F6" s="89">
        <v>1129</v>
      </c>
      <c r="G6" s="89">
        <v>776</v>
      </c>
      <c r="H6" s="90">
        <v>100</v>
      </c>
      <c r="I6" s="55"/>
    </row>
    <row r="7" spans="2:10" ht="18.75" customHeight="1" x14ac:dyDescent="0.2">
      <c r="B7" s="28" t="s">
        <v>35</v>
      </c>
      <c r="C7" s="44" t="s">
        <v>2</v>
      </c>
      <c r="D7" s="38" t="s">
        <v>3</v>
      </c>
      <c r="E7" s="29">
        <v>0.9</v>
      </c>
      <c r="F7" s="29">
        <v>0.9</v>
      </c>
      <c r="G7" s="29">
        <v>0.9</v>
      </c>
      <c r="H7" s="61">
        <v>0.9</v>
      </c>
      <c r="I7" s="55"/>
    </row>
    <row r="8" spans="2:10" ht="29.25" customHeight="1" x14ac:dyDescent="0.2">
      <c r="B8" s="30" t="s">
        <v>4</v>
      </c>
      <c r="C8" s="45" t="s">
        <v>5</v>
      </c>
      <c r="D8" s="39" t="s">
        <v>32</v>
      </c>
      <c r="E8" s="31">
        <v>0.4</v>
      </c>
      <c r="F8" s="31">
        <v>0.4</v>
      </c>
      <c r="G8" s="31">
        <v>0.4</v>
      </c>
      <c r="H8" s="62">
        <v>0.4</v>
      </c>
      <c r="I8" s="55"/>
    </row>
    <row r="9" spans="2:10" ht="18.75" customHeight="1" x14ac:dyDescent="0.2">
      <c r="B9" s="28" t="s">
        <v>36</v>
      </c>
      <c r="C9" s="44" t="s">
        <v>6</v>
      </c>
      <c r="D9" s="38" t="s">
        <v>3</v>
      </c>
      <c r="E9" s="43">
        <v>1.8</v>
      </c>
      <c r="F9" s="43">
        <v>1.7</v>
      </c>
      <c r="G9" s="43">
        <v>1.8</v>
      </c>
      <c r="H9" s="63">
        <v>2.1</v>
      </c>
      <c r="I9" s="55"/>
    </row>
    <row r="10" spans="2:10" ht="18.75" customHeight="1" x14ac:dyDescent="0.2">
      <c r="B10" s="28" t="s">
        <v>37</v>
      </c>
      <c r="C10" s="44" t="s">
        <v>7</v>
      </c>
      <c r="D10" s="37" t="s">
        <v>31</v>
      </c>
      <c r="E10" s="43">
        <v>0.6</v>
      </c>
      <c r="F10" s="43">
        <v>0.7</v>
      </c>
      <c r="G10" s="43">
        <v>1</v>
      </c>
      <c r="H10" s="63">
        <v>1.5</v>
      </c>
      <c r="I10" s="55"/>
    </row>
    <row r="11" spans="2:10" ht="18.75" customHeight="1" x14ac:dyDescent="0.2">
      <c r="B11" s="27" t="s">
        <v>38</v>
      </c>
      <c r="C11" s="44" t="s">
        <v>8</v>
      </c>
      <c r="D11" s="37" t="s">
        <v>9</v>
      </c>
      <c r="E11" s="91">
        <v>0.05</v>
      </c>
      <c r="F11" s="91">
        <v>0.05</v>
      </c>
      <c r="G11" s="91">
        <v>0.05</v>
      </c>
      <c r="H11" s="92">
        <v>0.05</v>
      </c>
    </row>
    <row r="12" spans="2:10" ht="18.75" customHeight="1" x14ac:dyDescent="0.2">
      <c r="B12" s="27" t="s">
        <v>42</v>
      </c>
      <c r="C12" s="44" t="s">
        <v>10</v>
      </c>
      <c r="D12" s="37" t="s">
        <v>9</v>
      </c>
      <c r="E12" s="32" t="s">
        <v>3</v>
      </c>
      <c r="F12" s="32" t="s">
        <v>3</v>
      </c>
      <c r="G12" s="32" t="s">
        <v>3</v>
      </c>
      <c r="H12" s="64" t="s">
        <v>3</v>
      </c>
      <c r="I12" s="55"/>
    </row>
    <row r="13" spans="2:10" ht="18.75" customHeight="1" x14ac:dyDescent="0.3">
      <c r="B13" s="27" t="s">
        <v>43</v>
      </c>
      <c r="C13" s="44" t="s">
        <v>47</v>
      </c>
      <c r="D13" s="38" t="s">
        <v>3</v>
      </c>
      <c r="E13" s="32" t="s">
        <v>3</v>
      </c>
      <c r="F13" s="32" t="s">
        <v>3</v>
      </c>
      <c r="G13" s="32" t="s">
        <v>3</v>
      </c>
      <c r="H13" s="64" t="s">
        <v>3</v>
      </c>
      <c r="I13" s="55"/>
    </row>
    <row r="14" spans="2:10" ht="18.75" customHeight="1" x14ac:dyDescent="0.2">
      <c r="B14" s="27" t="s">
        <v>44</v>
      </c>
      <c r="C14" s="44" t="s">
        <v>11</v>
      </c>
      <c r="D14" s="38" t="s">
        <v>3</v>
      </c>
      <c r="E14" s="32" t="s">
        <v>3</v>
      </c>
      <c r="F14" s="32" t="s">
        <v>3</v>
      </c>
      <c r="G14" s="32" t="s">
        <v>3</v>
      </c>
      <c r="H14" s="64" t="s">
        <v>3</v>
      </c>
      <c r="I14" s="55"/>
    </row>
    <row r="15" spans="2:10" ht="18.75" customHeight="1" x14ac:dyDescent="0.2">
      <c r="B15" s="27" t="s">
        <v>39</v>
      </c>
      <c r="C15" s="44" t="s">
        <v>12</v>
      </c>
      <c r="D15" s="38" t="s">
        <v>3</v>
      </c>
      <c r="E15" s="33">
        <v>0.12</v>
      </c>
      <c r="F15" s="33">
        <v>0.12</v>
      </c>
      <c r="G15" s="33">
        <v>0.12</v>
      </c>
      <c r="H15" s="65">
        <v>0.12</v>
      </c>
      <c r="I15" s="55"/>
    </row>
    <row r="16" spans="2:10" ht="18.75" customHeight="1" x14ac:dyDescent="0.2">
      <c r="B16" s="27" t="s">
        <v>40</v>
      </c>
      <c r="C16" s="44" t="s">
        <v>13</v>
      </c>
      <c r="D16" s="37" t="s">
        <v>14</v>
      </c>
      <c r="E16" s="89">
        <v>219</v>
      </c>
      <c r="F16" s="89">
        <v>219</v>
      </c>
      <c r="G16" s="89">
        <v>219</v>
      </c>
      <c r="H16" s="90">
        <v>219</v>
      </c>
      <c r="I16" s="55"/>
    </row>
    <row r="17" spans="1:9" ht="18" x14ac:dyDescent="0.2">
      <c r="B17" s="27" t="s">
        <v>41</v>
      </c>
      <c r="C17" s="44" t="s">
        <v>15</v>
      </c>
      <c r="D17" s="37" t="s">
        <v>14</v>
      </c>
      <c r="E17" s="89">
        <v>365</v>
      </c>
      <c r="F17" s="89">
        <v>365</v>
      </c>
      <c r="G17" s="89">
        <v>365</v>
      </c>
      <c r="H17" s="93">
        <v>365</v>
      </c>
    </row>
    <row r="18" spans="1:9" ht="23.25" customHeight="1" x14ac:dyDescent="0.2">
      <c r="B18" s="35" t="s">
        <v>49</v>
      </c>
      <c r="C18" s="46" t="s">
        <v>18</v>
      </c>
      <c r="D18" s="40" t="s">
        <v>31</v>
      </c>
      <c r="E18" s="36">
        <f>((E$6*E$8*E$11*E$15*E$16/E17)+E$10)</f>
        <v>2.1177600000000001</v>
      </c>
      <c r="F18" s="36">
        <f>((F$6*F$8*F$11*F$15*F$16/F17)+F$10)</f>
        <v>2.3257599999999998</v>
      </c>
      <c r="G18" s="36">
        <f>((G$6*G$8*G$11*G$15*G$16/G17)+G$10)</f>
        <v>2.1174400000000002</v>
      </c>
      <c r="H18" s="60">
        <f>((H$6*H$8*H$11*H$15*H$16/H17)+H$10)</f>
        <v>1.6439999999999999</v>
      </c>
      <c r="I18" s="55"/>
    </row>
    <row r="19" spans="1:9" ht="23.25" customHeight="1" x14ac:dyDescent="0.2">
      <c r="A19" s="34"/>
      <c r="B19" s="35" t="s">
        <v>34</v>
      </c>
      <c r="C19" s="46" t="s">
        <v>19</v>
      </c>
      <c r="D19" s="40" t="s">
        <v>31</v>
      </c>
      <c r="E19" s="36">
        <f>((E$6*E$8*E$11*E$15*E$16/E17)+E$10)*(E$9^1.645)*E$7</f>
        <v>5.0123630693153043</v>
      </c>
      <c r="F19" s="36">
        <f>((F$6*F$8*F$11*F$15*F$16/F17)+F$10)*(F$9^1.645)*F$7</f>
        <v>5.0106709319581428</v>
      </c>
      <c r="G19" s="36">
        <f>((G$6*G$8*G$11*G$15*G$16/G17)+G$10)*(G$9^1.645)*G$7</f>
        <v>5.0116056859563871</v>
      </c>
      <c r="H19" s="60">
        <f>((H$6*H$8*H$11*H$15*H$16/H17)+H$10)*(H$9^1.645)*H$7</f>
        <v>5.0141239141170661</v>
      </c>
      <c r="I19" s="55"/>
    </row>
    <row r="20" spans="1:9" ht="23.25" customHeight="1" thickBot="1" x14ac:dyDescent="0.25">
      <c r="A20" s="34"/>
      <c r="B20" s="72" t="s">
        <v>45</v>
      </c>
      <c r="C20" s="71" t="s">
        <v>55</v>
      </c>
      <c r="D20" s="68" t="s">
        <v>31</v>
      </c>
      <c r="E20" s="98">
        <v>5</v>
      </c>
      <c r="F20" s="98">
        <v>5</v>
      </c>
      <c r="G20" s="98">
        <v>5</v>
      </c>
      <c r="H20" s="99">
        <v>5</v>
      </c>
      <c r="I20" s="55"/>
    </row>
    <row r="21" spans="1:9" ht="40.5" customHeight="1" thickTop="1" thickBot="1" x14ac:dyDescent="0.25">
      <c r="B21" s="24" t="s">
        <v>46</v>
      </c>
      <c r="C21" s="70" t="s">
        <v>51</v>
      </c>
      <c r="D21" s="69" t="s">
        <v>20</v>
      </c>
      <c r="E21" s="67">
        <f>1-LOGNORMDIST(E20,LN(E18*E7),LN(E9))</f>
        <v>5.0419620694514555E-2</v>
      </c>
      <c r="F21" s="67">
        <f>1-LOGNORMDIST(F20,LN(F18*F7),LN(F9))</f>
        <v>5.0400546113437805E-2</v>
      </c>
      <c r="G21" s="67">
        <f>1-LOGNORMDIST(G20,LN(G18*G7),LN(G9))</f>
        <v>5.0392933883903868E-2</v>
      </c>
      <c r="H21" s="66">
        <f>1-LOGNORMDIST(H20,LN(H18*H7),LN(H9))</f>
        <v>5.0378154064138592E-2</v>
      </c>
      <c r="I21" s="55"/>
    </row>
    <row r="22" spans="1:9" ht="17.25" x14ac:dyDescent="0.2">
      <c r="B22" s="41"/>
    </row>
    <row r="23" spans="1:9" x14ac:dyDescent="0.2">
      <c r="B23" s="42"/>
      <c r="E23" s="80"/>
      <c r="F23" s="80"/>
      <c r="G23" s="80"/>
      <c r="H23" s="80"/>
    </row>
  </sheetData>
  <mergeCells count="1">
    <mergeCell ref="E3:H3"/>
  </mergeCells>
  <phoneticPr fontId="0" type="noConversion"/>
  <pageMargins left="0.75" right="0.75" top="1" bottom="1" header="0.5" footer="0.5"/>
  <pageSetup orientation="portrait" r:id="rId1"/>
  <headerFooter alignWithMargins="0">
    <oddHeader xml:space="preserve">&amp;L&amp;"Times New Roman,Bold"&amp;14Calculations of Preliminary Remediation Goals (PRGs)&amp;"Times New Roman,Regular"&amp;12
</oddHeader>
    <oddFooter>&amp;L&amp;"Times New Roman,Bold"&amp;10Source:  U.S. EPA (1996).  Recommendations of the Technical Review Workgroup for Lead 
for an Interim Approach to Assessing Risks Associated with Adult Exposures to Lead in Soil&amp;R&amp;9Printed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75" workbookViewId="0">
      <selection activeCell="C26" sqref="C26"/>
    </sheetView>
  </sheetViews>
  <sheetFormatPr defaultRowHeight="15.75" x14ac:dyDescent="0.25"/>
  <cols>
    <col min="2" max="2" width="34.25" customWidth="1"/>
    <col min="3" max="3" width="51" customWidth="1"/>
    <col min="5" max="5" width="19.5" customWidth="1"/>
    <col min="6" max="8" width="20.625" customWidth="1"/>
  </cols>
  <sheetData>
    <row r="1" spans="1:9" s="78" customFormat="1" ht="20.25" x14ac:dyDescent="0.3">
      <c r="A1" s="74"/>
      <c r="B1" s="85" t="s">
        <v>53</v>
      </c>
      <c r="C1" s="76"/>
      <c r="D1" s="77"/>
      <c r="E1" s="77"/>
      <c r="F1" s="75"/>
      <c r="G1" s="75"/>
      <c r="H1" s="74"/>
      <c r="I1" s="74"/>
    </row>
    <row r="2" spans="1:9" s="78" customFormat="1" ht="20.25" x14ac:dyDescent="0.3">
      <c r="A2" s="74"/>
      <c r="B2" s="84" t="s">
        <v>0</v>
      </c>
      <c r="C2" s="76"/>
      <c r="D2" s="74"/>
      <c r="E2" s="74"/>
      <c r="F2" s="74"/>
      <c r="G2" s="74"/>
      <c r="H2" s="74"/>
      <c r="I2" s="74"/>
    </row>
    <row r="3" spans="1:9" ht="16.5" customHeight="1" x14ac:dyDescent="0.25">
      <c r="A3" s="3"/>
      <c r="B3" s="17" t="str">
        <f>'PbB Risk Calculation '!B3</f>
        <v>Version date 06/14/2017</v>
      </c>
      <c r="C3" s="18"/>
      <c r="D3" s="3"/>
      <c r="E3" s="95" t="s">
        <v>23</v>
      </c>
      <c r="F3" s="95"/>
      <c r="G3" s="95"/>
      <c r="H3" s="95"/>
      <c r="I3" s="3"/>
    </row>
    <row r="4" spans="1:9" ht="16.5" thickBot="1" x14ac:dyDescent="0.3">
      <c r="A4" s="3"/>
      <c r="B4" s="3"/>
      <c r="C4" s="4"/>
      <c r="D4" s="4"/>
      <c r="E4" s="4"/>
      <c r="F4" s="4"/>
      <c r="G4" s="4"/>
      <c r="H4" s="3"/>
      <c r="I4" s="3"/>
    </row>
    <row r="5" spans="1:9" ht="72" customHeight="1" x14ac:dyDescent="0.25">
      <c r="A5" s="3"/>
      <c r="B5" s="5" t="s">
        <v>21</v>
      </c>
      <c r="C5" s="47" t="s">
        <v>25</v>
      </c>
      <c r="D5" s="6" t="s">
        <v>1</v>
      </c>
      <c r="E5" s="7" t="s">
        <v>30</v>
      </c>
      <c r="F5" s="7" t="s">
        <v>28</v>
      </c>
      <c r="G5" s="7" t="s">
        <v>24</v>
      </c>
      <c r="H5" s="7" t="s">
        <v>26</v>
      </c>
      <c r="I5" s="55"/>
    </row>
    <row r="6" spans="1:9" ht="18" x14ac:dyDescent="0.25">
      <c r="A6" s="3"/>
      <c r="B6" s="8" t="s">
        <v>34</v>
      </c>
      <c r="C6" s="73" t="s">
        <v>57</v>
      </c>
      <c r="D6" s="19" t="s">
        <v>31</v>
      </c>
      <c r="E6" s="100">
        <v>5</v>
      </c>
      <c r="F6" s="100">
        <v>5</v>
      </c>
      <c r="G6" s="100">
        <v>5</v>
      </c>
      <c r="H6" s="101">
        <v>5</v>
      </c>
      <c r="I6" s="55"/>
    </row>
    <row r="7" spans="1:9" ht="18" x14ac:dyDescent="0.25">
      <c r="A7" s="3"/>
      <c r="B7" s="8" t="s">
        <v>35</v>
      </c>
      <c r="C7" s="48" t="s">
        <v>2</v>
      </c>
      <c r="D7" s="20" t="s">
        <v>3</v>
      </c>
      <c r="E7" s="9">
        <v>0.9</v>
      </c>
      <c r="F7" s="9">
        <v>0.9</v>
      </c>
      <c r="G7" s="9">
        <v>0.9</v>
      </c>
      <c r="H7" s="56">
        <v>0.9</v>
      </c>
      <c r="I7" s="3"/>
    </row>
    <row r="8" spans="1:9" ht="45" x14ac:dyDescent="0.25">
      <c r="A8" s="3"/>
      <c r="B8" s="10" t="s">
        <v>4</v>
      </c>
      <c r="C8" s="49" t="s">
        <v>5</v>
      </c>
      <c r="D8" s="21" t="s">
        <v>32</v>
      </c>
      <c r="E8" s="11">
        <v>0.4</v>
      </c>
      <c r="F8" s="11">
        <v>0.4</v>
      </c>
      <c r="G8" s="11">
        <v>0.4</v>
      </c>
      <c r="H8" s="57">
        <v>0.4</v>
      </c>
      <c r="I8" s="55"/>
    </row>
    <row r="9" spans="1:9" ht="18" x14ac:dyDescent="0.25">
      <c r="A9" s="3"/>
      <c r="B9" s="8" t="s">
        <v>36</v>
      </c>
      <c r="C9" s="48" t="s">
        <v>6</v>
      </c>
      <c r="D9" s="20" t="s">
        <v>3</v>
      </c>
      <c r="E9" s="9">
        <v>1.8</v>
      </c>
      <c r="F9" s="9">
        <v>1.7</v>
      </c>
      <c r="G9" s="9">
        <v>1.8</v>
      </c>
      <c r="H9" s="58">
        <v>2.1</v>
      </c>
      <c r="I9" s="55"/>
    </row>
    <row r="10" spans="1:9" ht="18" x14ac:dyDescent="0.25">
      <c r="A10" s="3"/>
      <c r="B10" s="8" t="s">
        <v>37</v>
      </c>
      <c r="C10" s="48" t="s">
        <v>7</v>
      </c>
      <c r="D10" s="19" t="s">
        <v>31</v>
      </c>
      <c r="E10" s="9">
        <v>0.6</v>
      </c>
      <c r="F10" s="9">
        <v>0.7</v>
      </c>
      <c r="G10" s="9">
        <v>1</v>
      </c>
      <c r="H10" s="56">
        <v>1.5</v>
      </c>
      <c r="I10" s="3"/>
    </row>
    <row r="11" spans="1:9" ht="18" x14ac:dyDescent="0.25">
      <c r="A11" s="3"/>
      <c r="B11" s="12" t="s">
        <v>38</v>
      </c>
      <c r="C11" s="50" t="s">
        <v>8</v>
      </c>
      <c r="D11" s="22" t="s">
        <v>9</v>
      </c>
      <c r="E11" s="81">
        <v>0.05</v>
      </c>
      <c r="F11" s="81">
        <v>0.05</v>
      </c>
      <c r="G11" s="81">
        <v>0.05</v>
      </c>
      <c r="H11" s="86">
        <v>0.05</v>
      </c>
      <c r="I11" s="3"/>
    </row>
    <row r="12" spans="1:9" ht="18" x14ac:dyDescent="0.25">
      <c r="A12" s="3"/>
      <c r="B12" s="13" t="s">
        <v>39</v>
      </c>
      <c r="C12" s="48" t="s">
        <v>12</v>
      </c>
      <c r="D12" s="20" t="s">
        <v>3</v>
      </c>
      <c r="E12" s="14">
        <v>0.12</v>
      </c>
      <c r="F12" s="14">
        <v>0.12</v>
      </c>
      <c r="G12" s="14">
        <v>0.12</v>
      </c>
      <c r="H12" s="59">
        <v>0.12</v>
      </c>
      <c r="I12" s="3"/>
    </row>
    <row r="13" spans="1:9" ht="18" x14ac:dyDescent="0.25">
      <c r="A13" s="3"/>
      <c r="B13" s="12" t="s">
        <v>40</v>
      </c>
      <c r="C13" s="50" t="s">
        <v>13</v>
      </c>
      <c r="D13" s="22" t="s">
        <v>14</v>
      </c>
      <c r="E13" s="82">
        <v>219</v>
      </c>
      <c r="F13" s="82">
        <v>219</v>
      </c>
      <c r="G13" s="82">
        <v>219</v>
      </c>
      <c r="H13" s="87">
        <v>219</v>
      </c>
      <c r="I13" s="55"/>
    </row>
    <row r="14" spans="1:9" ht="18.75" thickBot="1" x14ac:dyDescent="0.3">
      <c r="A14" s="3"/>
      <c r="B14" s="15" t="s">
        <v>41</v>
      </c>
      <c r="C14" s="51" t="s">
        <v>15</v>
      </c>
      <c r="D14" s="23" t="s">
        <v>14</v>
      </c>
      <c r="E14" s="83">
        <v>365</v>
      </c>
      <c r="F14" s="83">
        <v>365</v>
      </c>
      <c r="G14" s="83">
        <v>365</v>
      </c>
      <c r="H14" s="88">
        <v>365</v>
      </c>
      <c r="I14" s="55"/>
    </row>
    <row r="15" spans="1:9" ht="39" customHeight="1" thickTop="1" thickBot="1" x14ac:dyDescent="0.3">
      <c r="A15" s="3"/>
      <c r="B15" s="96" t="s">
        <v>50</v>
      </c>
      <c r="C15" s="97"/>
      <c r="D15" s="52" t="s">
        <v>22</v>
      </c>
      <c r="E15" s="53">
        <f>((E6/(E7*(E9^1.645)))-E10)*E14/(E8*(E11*E12*E13))</f>
        <v>1050.3725784249323</v>
      </c>
      <c r="F15" s="54">
        <f>((F6/(F7*(F9^1.645)))-F10)*F14/(F8*(F11*F12*F13))</f>
        <v>1125.5603926089848</v>
      </c>
      <c r="G15" s="53">
        <f>((G6/(G7*(G9^1.645)))-G10)*G14/(G8*(G11*G12*G13))</f>
        <v>772.59480064715456</v>
      </c>
      <c r="H15" s="54">
        <f>((H6/(H7*(H9^1.645)))-H10)*H14/(H8*(H11*H12*H13))</f>
        <v>96.784123761895998</v>
      </c>
      <c r="I15" s="55"/>
    </row>
    <row r="16" spans="1:9" x14ac:dyDescent="0.25">
      <c r="A16" s="3"/>
      <c r="B16" s="16"/>
      <c r="C16" s="3"/>
      <c r="D16" s="4"/>
      <c r="E16" s="4"/>
      <c r="F16" s="3"/>
      <c r="G16" s="3"/>
      <c r="H16" s="3"/>
      <c r="I16" s="3"/>
    </row>
    <row r="17" spans="2:5" x14ac:dyDescent="0.25">
      <c r="B17" s="2"/>
      <c r="D17" s="1"/>
      <c r="E17" s="1"/>
    </row>
  </sheetData>
  <mergeCells count="2">
    <mergeCell ref="E3:H3"/>
    <mergeCell ref="B15:C15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PbB Risk Calculation </vt:lpstr>
      <vt:lpstr>Soil PRG Calculation</vt:lpstr>
      <vt:lpstr>'PbB Risk Calculation '!Print_Titles</vt:lpstr>
      <vt:lpstr>'PbB Risk Calculation '!printdescrip</vt:lpstr>
      <vt:lpstr>'PbB Risk Calculation '!printvalues</vt:lpstr>
    </vt:vector>
  </TitlesOfParts>
  <Manager>Diamond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ALM NHANES Analysis</dc:title>
  <dc:subject>Adult Lead Methodology Spreadsheet</dc:subject>
  <dc:creator>Follansbee</dc:creator>
  <cp:keywords>EP-W-12-003 (WA 4-09)</cp:keywords>
  <cp:lastModifiedBy>SRC</cp:lastModifiedBy>
  <cp:lastPrinted>2009-06-01T15:31:40Z</cp:lastPrinted>
  <dcterms:created xsi:type="dcterms:W3CDTF">1998-10-08T19:51:23Z</dcterms:created>
  <dcterms:modified xsi:type="dcterms:W3CDTF">2017-06-20T17:58:56Z</dcterms:modified>
  <cp:category>FA503</cp:category>
  <cp:contentStatus>FINAL</cp:contentStatus>
</cp:coreProperties>
</file>